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klaric\Documents\Općina Funtana (Sara)\Proračun\2025\nova objava 2025\"/>
    </mc:Choice>
  </mc:AlternateContent>
  <xr:revisionPtr revIDLastSave="0" documentId="13_ncr:1_{ACB127A4-0EC0-4585-8579-7E074A0210BB}" xr6:coauthVersionLast="47" xr6:coauthVersionMax="47" xr10:uidLastSave="{00000000-0000-0000-0000-000000000000}"/>
  <bookViews>
    <workbookView xWindow="-108" yWindow="-108" windowWidth="23256" windowHeight="13896" tabRatio="817" xr2:uid="{00000000-000D-0000-FFFF-FFFF00000000}"/>
  </bookViews>
  <sheets>
    <sheet name="Izvještaj o izvršenju proračuna" sheetId="1" r:id="rId1"/>
    <sheet name="Prihodi i rashodi prema ekonoms" sheetId="2" r:id="rId2"/>
    <sheet name="Prihodi i rashodi prema izvorim" sheetId="3" r:id="rId3"/>
    <sheet name="Rashodi prema funkcijskoj klasi" sheetId="4" r:id="rId4"/>
    <sheet name="Račun financ_ek.klas.+izvori" sheetId="5" r:id="rId5"/>
    <sheet name="Izvršenje organiz.i program.kl." sheetId="8" r:id="rId6"/>
    <sheet name="Prij.i zaklj.odredbe" sheetId="10" r:id="rId7"/>
  </sheets>
  <definedNames>
    <definedName name="_xlnm.Print_Titles" localSheetId="5">'Izvršenje organiz.i program.kl.'!$22:$23</definedName>
    <definedName name="_xlnm.Print_Titles" localSheetId="1">'Prihodi i rashodi prema ekonoms'!$5:$6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4" l="1"/>
  <c r="D37" i="4"/>
  <c r="D31" i="4"/>
  <c r="D27" i="4"/>
  <c r="D25" i="4"/>
  <c r="D21" i="4"/>
  <c r="D18" i="4"/>
  <c r="D14" i="4"/>
  <c r="D11" i="4"/>
  <c r="D6" i="4"/>
  <c r="D26" i="3"/>
  <c r="D45" i="3"/>
  <c r="D43" i="3"/>
  <c r="D38" i="3"/>
  <c r="D29" i="3"/>
  <c r="D27" i="3"/>
  <c r="D5" i="3"/>
  <c r="D8" i="3"/>
  <c r="D23" i="3"/>
  <c r="D21" i="3"/>
  <c r="D16" i="3"/>
  <c r="D6" i="3"/>
  <c r="D111" i="2"/>
  <c r="D107" i="2"/>
  <c r="D101" i="2"/>
  <c r="D65" i="2"/>
  <c r="D95" i="2"/>
  <c r="D7" i="2"/>
  <c r="D44" i="2"/>
  <c r="D41" i="2"/>
  <c r="D38" i="2"/>
  <c r="D37" i="2"/>
  <c r="D33" i="2"/>
  <c r="D30" i="2"/>
  <c r="D29" i="2" s="1"/>
  <c r="D118" i="2"/>
  <c r="D135" i="2"/>
  <c r="D136" i="2"/>
  <c r="D125" i="2"/>
  <c r="D129" i="2"/>
  <c r="D126" i="2"/>
  <c r="D133" i="2"/>
  <c r="D119" i="2"/>
  <c r="D122" i="2"/>
  <c r="D120" i="2"/>
  <c r="D57" i="2"/>
  <c r="D116" i="2"/>
  <c r="D114" i="2"/>
  <c r="D112" i="2"/>
  <c r="D108" i="2"/>
  <c r="D104" i="2"/>
  <c r="D102" i="2"/>
  <c r="D96" i="2"/>
  <c r="D58" i="2"/>
  <c r="D98" i="2"/>
  <c r="D59" i="2"/>
  <c r="D88" i="2"/>
  <c r="D86" i="2"/>
  <c r="D76" i="2"/>
  <c r="D70" i="2"/>
  <c r="D66" i="2"/>
  <c r="D63" i="2"/>
  <c r="D61" i="2"/>
  <c r="D53" i="2"/>
  <c r="D54" i="2"/>
  <c r="D55" i="2"/>
  <c r="D47" i="2"/>
  <c r="D48" i="2"/>
  <c r="D50" i="2"/>
  <c r="D51" i="2"/>
  <c r="D22" i="2"/>
  <c r="D21" i="2"/>
  <c r="D8" i="2"/>
  <c r="D9" i="2"/>
  <c r="D19" i="2"/>
  <c r="D16" i="2"/>
  <c r="D27" i="2"/>
  <c r="D25" i="2"/>
  <c r="F19" i="1"/>
  <c r="F16" i="1"/>
  <c r="F17" i="1"/>
  <c r="F18" i="1"/>
  <c r="F20" i="1"/>
  <c r="F21" i="1"/>
  <c r="F15" i="1"/>
  <c r="E16" i="1"/>
  <c r="E17" i="1"/>
  <c r="E18" i="1"/>
  <c r="E19" i="1"/>
  <c r="E20" i="1"/>
  <c r="E21" i="1"/>
  <c r="E15" i="1"/>
  <c r="F29" i="1"/>
  <c r="E29" i="1"/>
  <c r="F28" i="1"/>
  <c r="F27" i="1"/>
  <c r="E28" i="1"/>
  <c r="E27" i="1"/>
  <c r="E37" i="1"/>
  <c r="E36" i="1"/>
  <c r="E35" i="1"/>
  <c r="F36" i="1"/>
  <c r="F35" i="1"/>
  <c r="D35" i="1"/>
  <c r="C37" i="1"/>
  <c r="D37" i="1"/>
  <c r="B37" i="1"/>
  <c r="C35" i="1"/>
  <c r="B35" i="1"/>
  <c r="C29" i="1"/>
  <c r="D29" i="1"/>
  <c r="B29" i="1"/>
  <c r="D20" i="1"/>
  <c r="D17" i="1"/>
  <c r="D21" i="1"/>
  <c r="C20" i="1"/>
  <c r="B20" i="1"/>
  <c r="C17" i="1"/>
  <c r="C21" i="1" s="1"/>
  <c r="B17" i="1"/>
  <c r="B21" i="1"/>
</calcChain>
</file>

<file path=xl/sharedStrings.xml><?xml version="1.0" encoding="utf-8"?>
<sst xmlns="http://schemas.openxmlformats.org/spreadsheetml/2006/main" count="1875" uniqueCount="589">
  <si>
    <t/>
  </si>
  <si>
    <t>Račun / opis</t>
  </si>
  <si>
    <t>A. RAČUN PRIHODA I RASHODA</t>
  </si>
  <si>
    <t>6 Prihodi poslovanja</t>
  </si>
  <si>
    <t>7 Prihodi od prodaje nefinancijske imovine</t>
  </si>
  <si>
    <t xml:space="preserve"> UKUPNI PRIHODI</t>
  </si>
  <si>
    <t>3 Rashodi poslovanja</t>
  </si>
  <si>
    <t>4 Rashodi za nabavu nefinancijske imovine</t>
  </si>
  <si>
    <t xml:space="preserve"> UKUPNI RASHODI</t>
  </si>
  <si>
    <t>8 Primici od financijske imovine i zaduživanja</t>
  </si>
  <si>
    <t>5 Izdaci za financijsku imovinu i otplate zajmova</t>
  </si>
  <si>
    <t>61 Prihodi od poreza</t>
  </si>
  <si>
    <t>611 Porez na dohodak</t>
  </si>
  <si>
    <t>6111 Porez na dohodak od nesamostalnog rada</t>
  </si>
  <si>
    <t>6112 Porez na dohodak od samostalnih djelatnosti</t>
  </si>
  <si>
    <t>6113 Porez na dohodak od imovine i imovinskih prava</t>
  </si>
  <si>
    <t>6114 Porez na dohodak od kapitala</t>
  </si>
  <si>
    <t>6115 Porez na dohodak po godišnjoj prijavi</t>
  </si>
  <si>
    <t>6117 Povrat poreza na dohodak po godišnjoj prijavi</t>
  </si>
  <si>
    <t>613 Porezi na imovinu</t>
  </si>
  <si>
    <t>6131 Stalni porezi na nepokretnu imovinu (zemlju, zgrade, kuće i ostalo)</t>
  </si>
  <si>
    <t>6134 Povremeni porezi na imovinu</t>
  </si>
  <si>
    <t>614 Porezi na robu i usluge</t>
  </si>
  <si>
    <t>6142 Porez na promet</t>
  </si>
  <si>
    <t>63 Pomoći iz inozemstva i od subjekata unutar općeg proračuna</t>
  </si>
  <si>
    <t>633 Pomoći proračunu i izvanproračunskim korisnicima iz drugih proračuna</t>
  </si>
  <si>
    <t>6331 Tekuće pomoći proračunu i izvanproračunskim korisnicima iz drugih proračuna</t>
  </si>
  <si>
    <t>6332 Kapitalne pomoći proračunu i izvanproračunskim korisnicima iz drugih proračuna</t>
  </si>
  <si>
    <t>635 Pomoći izravnanja za decentralizirane funkcije i fiskalnog izravnanja</t>
  </si>
  <si>
    <t>6351 Tekuće pomoći izravnanja za decentralizirane funkcije</t>
  </si>
  <si>
    <t>638 Pomoći temeljem prijenosa EU sredstava</t>
  </si>
  <si>
    <t>6382 Kapitalne pomoći temeljem prijenosa EU sredstava</t>
  </si>
  <si>
    <t>64 Prihodi od imovine</t>
  </si>
  <si>
    <t>641 Prihodi od financijske imovine</t>
  </si>
  <si>
    <t>6413 Kamate na oročena sredstva i depozite po viđenju</t>
  </si>
  <si>
    <t>6414 Prihodi od zateznih kamata</t>
  </si>
  <si>
    <t>642 Prihodi od nefinancijske imovine</t>
  </si>
  <si>
    <t>6421 Naknade za koncesije</t>
  </si>
  <si>
    <t>6422 Prihodi od zakupa i iznajmljivanja imovine</t>
  </si>
  <si>
    <t>6423 Naknada za korištenje nefinancijske imovine</t>
  </si>
  <si>
    <t>65 Prihodi od upravnih i administrativnih pristojbi, pristojbi po posebnim propisima i naknada</t>
  </si>
  <si>
    <t>651 Upravne i administrativne pristojbe</t>
  </si>
  <si>
    <t>6512 Županijske, gradske i općinske pristojbe i naknade</t>
  </si>
  <si>
    <t>6514 Ostale pristojbe i naknade</t>
  </si>
  <si>
    <t>652 Prihodi po posebnim propisima</t>
  </si>
  <si>
    <t>6524 Doprinosi za šume</t>
  </si>
  <si>
    <t>6526 Ostali nespomenuti prihodi</t>
  </si>
  <si>
    <t>653 Komunalni doprinosi i naknade</t>
  </si>
  <si>
    <t>6531 Komunalni doprinosi</t>
  </si>
  <si>
    <t>6532 Komunalne naknade</t>
  </si>
  <si>
    <t>66 Prihodi od prodaje proizvoda i robe te pruženih usluga, prihodi od donacija te povrati po protestira</t>
  </si>
  <si>
    <t>663 Donacije od pravnih i fizičkih osoba izvan općeg proračuna te povrat donacija i kapitalnih pomoći po</t>
  </si>
  <si>
    <t>6632 Kapitalne donacije</t>
  </si>
  <si>
    <t>68 Kazne, upravne mjere i ostali prihodi</t>
  </si>
  <si>
    <t>681 Kazne i upravne mjere</t>
  </si>
  <si>
    <t>6819 Ostale kazne</t>
  </si>
  <si>
    <t>71 Prihodi od prodaje neproizvedene dugotrajne imovine</t>
  </si>
  <si>
    <t>711 Prihodi od prodaje materijalne imovine - prirodnih bogatstava</t>
  </si>
  <si>
    <t>7111 Zemljište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</si>
  <si>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</si>
  <si>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</si>
  <si>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</si>
  <si>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</si>
  <si>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</si>
  <si>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</si>
  <si>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</si>
  <si>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</si>
  <si>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</si>
  <si>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</si>
  <si>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</si>
  <si>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</si>
  <si>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</si>
  <si>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</si>
  <si>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3223 Energija</t>
  </si>
  <si>
    <t>3224 Materijal i dijelovi za tekuće i investicijsko održavanje</t>
  </si>
  <si>
    <t>3225 Sitni inventar i autogume</t>
  </si>
  <si>
    <t>3227 Službena, radna i zaštitna odjeća i obuća</t>
  </si>
  <si>
    <t>323 Rashodi za usluge</t>
  </si>
  <si>
    <t>3231 Usluge telefona, interneta, pošte i prijevoza</t>
  </si>
  <si>
    <t>3232 Usluge tekućeg i investicijskog 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</si>
  <si>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</si>
  <si>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</si>
  <si>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</si>
  <si>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</si>
  <si>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</si>
  <si>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</si>
  <si>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</si>
  <si>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 Naknade troškova osobama izvan radnog odnosa</t>
  </si>
  <si>
    <t>3241 Naknade troškova osobama izvan radnog odnosa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</si>
  <si>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</si>
  <si>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</si>
  <si>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</si>
  <si>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</si>
  <si>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</si>
  <si>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</si>
  <si>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3299 Ostali nespomenuti rashodi poslovanja</t>
  </si>
  <si>
    <t>34 Financijski rashodi</t>
  </si>
  <si>
    <t>342 Kamate za primljene kredite i zajmove</t>
  </si>
  <si>
    <t>3423 Kamate za primljene kredite i zajmove od kreditnih i ostalih financijskih institucija izvan javnog s</t>
  </si>
  <si>
    <t>343 Ostali financijski rashodi</t>
  </si>
  <si>
    <t>3431 Bankarske usluge i usluge platnog prometa</t>
  </si>
  <si>
    <t>3433 Zatezne kamate</t>
  </si>
  <si>
    <t>36 Pomoći dane u inozemstvo i unutar općeg proračuna</t>
  </si>
  <si>
    <t>363 Pomoći drugom proračunu i izvanproračunskim korisnicima</t>
  </si>
  <si>
    <t>3631 Tekuće pomoći drugom proračunu i izvanproračunskim korisnicima</t>
  </si>
  <si>
    <t>366 Pomoći proračunskim korisnicima drugih proračuna</t>
  </si>
  <si>
    <t>3661 Tekuće pomoći proračunskim korisnicima drugih proračuna</t>
  </si>
  <si>
    <t>3662 Kapitalne pomoći proračunskim korisnicima drugih proračuna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</si>
  <si>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</si>
  <si>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</si>
  <si>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</si>
  <si>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</si>
  <si>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38 Rashodi za donacije, kazne, naknade šteta i kapitalne pomoći</t>
  </si>
  <si>
    <t>381 Tekuće donacije</t>
  </si>
  <si>
    <t>3811 Tekuće donacije u novcu</t>
  </si>
  <si>
    <t>382 Kapitalne donacije</t>
  </si>
  <si>
    <t>3821 Kapitalne donacije neprofitnim organizacijama</t>
  </si>
  <si>
    <t>386 Kapitalne pomoći</t>
  </si>
  <si>
    <t>3861 Kapitalne pomoći kreditnim i ostalim financijskim institucijama te trgovačkim društvima u javnom sek</t>
  </si>
  <si>
    <t>41 Rashodi za nabavu neproizvedene dugotrajne imovine</t>
  </si>
  <si>
    <t>411 Materijalna imovina - prirodna bogatstva</t>
  </si>
  <si>
    <t>4111 Zemljište</t>
  </si>
  <si>
    <t>412 Nematerijalna imovina</t>
  </si>
  <si>
    <t>4123 Licence</t>
  </si>
  <si>
    <t>4124 Ostala prava</t>
  </si>
  <si>
    <t>42 Rashodi za nabavu proizvedene dugotrajne imovine</t>
  </si>
  <si>
    <t>421 Građevinski objekti</t>
  </si>
  <si>
    <t>4213 Ceste, željeznice i ostali prometni objekti</t>
  </si>
  <si>
    <t>4214 Ostali građevinski objekti</t>
  </si>
  <si>
    <t>422 Postrojenja i oprema</t>
  </si>
  <si>
    <t>4221 Uredska oprema i namještaj</t>
  </si>
  <si>
    <t>4223 Oprema za održavanje i zaštitu</t>
  </si>
  <si>
    <t>4227 Uređaji, strojevi i oprema za ostale namjene</t>
  </si>
  <si>
    <t>426 Nematerijalna proizvedena imovina</t>
  </si>
  <si>
    <t>4263 Umjetnička, literarna i znanstvena djela</t>
  </si>
  <si>
    <t>45 Rashodi za dodatna ulaganja na nefinancijskoj imovini</t>
  </si>
  <si>
    <t>451 Dodatna ulaganja na građevinskim objektima</t>
  </si>
  <si>
    <t>4511 Dodatna ulaganja na građevinskim objektima</t>
  </si>
  <si>
    <t xml:space="preserve"> SVEUKUPNI PRIHODI</t>
  </si>
  <si>
    <t>Izvor 1. Opći prihodi i primici</t>
  </si>
  <si>
    <t>Izvor 1.1. Opći prihodi i primici</t>
  </si>
  <si>
    <t>Izvor 4. Prihodi za posebne namjene</t>
  </si>
  <si>
    <t>Izvor 4.2. Turistička pristojba</t>
  </si>
  <si>
    <t>Izvor 4.3. Komunalni doprinosi</t>
  </si>
  <si>
    <t>Izvor 4.4. Komunalne naknade</t>
  </si>
  <si>
    <t>Izvor 4.6. Koncesije/koncesijska odobrenja/dozvole pomorsko dobro</t>
  </si>
  <si>
    <t>Izvor 4.7. Zakup</t>
  </si>
  <si>
    <t>Izvor 4.8. Prihodi od sufinanciranja</t>
  </si>
  <si>
    <t>Izvor 4.9. Ostali prihodi po posebnim propisima</t>
  </si>
  <si>
    <t>Izvor 5. Pomoći</t>
  </si>
  <si>
    <t>Izvor 5.1. Tekuće pomoći iz proračuna</t>
  </si>
  <si>
    <t>Izvor 5.2. Tekuće pomoći izravnanja za decentralizirane funkcije</t>
  </si>
  <si>
    <t>Izvor 5.3. Kapitalne pomoći</t>
  </si>
  <si>
    <t>Izvor 5.4. Pomoći temeljem prijenosa EU sredstava</t>
  </si>
  <si>
    <t>Izvor 6. Donacije</t>
  </si>
  <si>
    <t>Izvor 6.3. Kapitalne donacije</t>
  </si>
  <si>
    <t>Izvor 7. Prihodi od prodaje ili zamjene nefinancijske imovine ...</t>
  </si>
  <si>
    <t>Izvor 7.1. Prihodi od prodaje ili zamjene nefinancijske imovine ...</t>
  </si>
  <si>
    <t xml:space="preserve"> SVEUKUPNI RASHODI</t>
  </si>
  <si>
    <t>Izvor 4.1. Spomenička renta</t>
  </si>
  <si>
    <t>Izvor 8. Namjenski primici</t>
  </si>
  <si>
    <t>Izvor 8.1. Namjenski primici od financijske imovine i zaduživanja</t>
  </si>
  <si>
    <t>Račun/Opis</t>
  </si>
  <si>
    <t>Racun/Opis</t>
  </si>
  <si>
    <t>84 Primici od zaduživanja</t>
  </si>
  <si>
    <t>844 Primljeni krediti i zajmovi od kreditnih i ostalih financijskih institucija izvan javnog sektora</t>
  </si>
  <si>
    <t>8443 Primljeni krediti od tuzemnih kreditnih institucija izvan javnog sektora</t>
  </si>
  <si>
    <t>53 Izdaci za ulaganja u financijske instrumente - dionice i udjele u glavnici</t>
  </si>
  <si>
    <t>532 Izdaci za ulaganja u dionice i udjele u glavnici trgovačkih društava u javnom sektoru</t>
  </si>
  <si>
    <t>5321 Dionice i udjeli u glavnici trgovačkih društava u javnom sektoru</t>
  </si>
  <si>
    <t>54 Izdaci za otplatu glavnice primljenih kredita i zajmova</t>
  </si>
  <si>
    <t xml:space="preserve">544 Otplata glavnice primljenih kredita i zajmova od kreditnih i ostalih financijskih institucija izvan </t>
  </si>
  <si>
    <t>5443 Otplata glavnice primljenih kredita od tuzemnih kreditnih institucija izvan javnog sektora</t>
  </si>
  <si>
    <t xml:space="preserve"> UKUPNI PRIMICI</t>
  </si>
  <si>
    <t>8. Namjenski primici</t>
  </si>
  <si>
    <t>8.1. Namjenski primici od financijske imovine i zaduživanja</t>
  </si>
  <si>
    <t xml:space="preserve"> UKUPNI IZDACI</t>
  </si>
  <si>
    <t>1. Opći prihodi i primici</t>
  </si>
  <si>
    <t>1.1. Opći prihodi i primici</t>
  </si>
  <si>
    <t>4. Prihodi za posebne namjene</t>
  </si>
  <si>
    <t>4.3. Komunalni doprinosi</t>
  </si>
  <si>
    <t>4.4. Komunalne naknade</t>
  </si>
  <si>
    <t>4.6. Koncesije/koncesijska odobrenja/dozvole pomorsko dobro</t>
  </si>
  <si>
    <t>RGP</t>
  </si>
  <si>
    <t>Opis</t>
  </si>
  <si>
    <t>UKUPNO RASHODI I IZDATCI</t>
  </si>
  <si>
    <t>Razdjel</t>
  </si>
  <si>
    <t>Glava</t>
  </si>
  <si>
    <t>Organizacijska klasifikacija</t>
  </si>
  <si>
    <t>Izvori</t>
  </si>
  <si>
    <t>Projekt/Aktivnost</t>
  </si>
  <si>
    <t>VRSTA RASHODA I IZDATAKA</t>
  </si>
  <si>
    <t>RAZDJEL 001 OPĆINSKO VIJEĆE I OPĆINSKI NAČELNIK</t>
  </si>
  <si>
    <t>GLAVA 00101 OPĆINSKO VIJEĆE I OPĆINSKI NAČELNIK</t>
  </si>
  <si>
    <t>1001</t>
  </si>
  <si>
    <t>Program: Općinsko vijeće i Općinski načelnik</t>
  </si>
  <si>
    <t>A100101</t>
  </si>
  <si>
    <t>Aktivnost: Naknade za rad predstavničkog tijela</t>
  </si>
  <si>
    <t>32</t>
  </si>
  <si>
    <t>Materijalni rashodi</t>
  </si>
  <si>
    <t>3291</t>
  </si>
  <si>
    <t>Naknade za rad predstavničkih i izvršnih tijela, povjerenstava i slično</t>
  </si>
  <si>
    <t>A100102</t>
  </si>
  <si>
    <t>Aktivnost: Naknade za rad izvršnih tijela</t>
  </si>
  <si>
    <t>31</t>
  </si>
  <si>
    <t>Rashodi za zaposlene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</si>
  <si>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</si>
  <si>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</si>
  <si>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</si>
  <si>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</si>
  <si>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</si>
  <si>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</si>
  <si>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3211</t>
  </si>
  <si>
    <t>Službena putovanja</t>
  </si>
  <si>
    <t>A100103</t>
  </si>
  <si>
    <t>Aktivnost: Redovna djelatnost</t>
  </si>
  <si>
    <t>3293</t>
  </si>
  <si>
    <t>Reprezentacija</t>
  </si>
  <si>
    <t>3294</t>
  </si>
  <si>
    <t>Članarine i norme</t>
  </si>
  <si>
    <t>3299</t>
  </si>
  <si>
    <t>Ostali nespomenuti rashodi poslovanja</t>
  </si>
  <si>
    <t>A100104</t>
  </si>
  <si>
    <t>Aktivnost: Informiranje</t>
  </si>
  <si>
    <t>3233</t>
  </si>
  <si>
    <t>Usluge promidžbe i informiranja</t>
  </si>
  <si>
    <t>3237</t>
  </si>
  <si>
    <t>Intelektualne i osobne usluge</t>
  </si>
  <si>
    <t>3239</t>
  </si>
  <si>
    <t>Ostale usluge</t>
  </si>
  <si>
    <t>A100105</t>
  </si>
  <si>
    <t>Aktivnost: Političke stranke i članovi vijeća izabrani s LGB</t>
  </si>
  <si>
    <t>38</t>
  </si>
  <si>
    <t>Rashodi za donacije, kazne, naknade šteta i kapitalne pomoći</t>
  </si>
  <si>
    <t>3811</t>
  </si>
  <si>
    <t>Tekuće donacije u novcu</t>
  </si>
  <si>
    <t>A100106</t>
  </si>
  <si>
    <t>Aktivnost: Obilježavanje Dana Općine Funtana - Sveti Bernardo</t>
  </si>
  <si>
    <t>A100107</t>
  </si>
  <si>
    <t>Aktivnost: Proračunska zaliha</t>
  </si>
  <si>
    <t>A100108</t>
  </si>
  <si>
    <t>Aktivnost: Izbori</t>
  </si>
  <si>
    <t>A100109</t>
  </si>
  <si>
    <t>Aktivnost: Obilježavanje proslave Praznika rada</t>
  </si>
  <si>
    <t>A100111</t>
  </si>
  <si>
    <t>Aktivnost: Ostale manifestacije</t>
  </si>
  <si>
    <t>3235</t>
  </si>
  <si>
    <t>Zakupnine i najamnine</t>
  </si>
  <si>
    <t>RAZDJEL 002 JEDINSTVENI UPRAVNI ODJEL</t>
  </si>
  <si>
    <t>GLAVA 00202 JEDINSTVENI UPRAVNI ODJEL</t>
  </si>
  <si>
    <t>2001</t>
  </si>
  <si>
    <t>Program: Javna uprava i administracija</t>
  </si>
  <si>
    <t>A200101</t>
  </si>
  <si>
    <t>3212</t>
  </si>
  <si>
    <t>Naknade za prijevoz, za rad na terenu i odvojeni život</t>
  </si>
  <si>
    <t>3213</t>
  </si>
  <si>
    <t>Stručno usavršavanje zaposlenika</t>
  </si>
  <si>
    <t>3221</t>
  </si>
  <si>
    <t>Uredski materijal i ostali materijalni rashodi</t>
  </si>
  <si>
    <t>3223</t>
  </si>
  <si>
    <t>Energija</t>
  </si>
  <si>
    <t>3225</t>
  </si>
  <si>
    <t>Sitni inventar i autogume</t>
  </si>
  <si>
    <t>3231</t>
  </si>
  <si>
    <t>Usluge telefona, interneta, pošte i prijevoza</t>
  </si>
  <si>
    <t>3232</t>
  </si>
  <si>
    <t>Usluge tekućeg i investicijskog  održavanja</t>
  </si>
  <si>
    <t>3234</t>
  </si>
  <si>
    <t>Komunalne usluge</t>
  </si>
  <si>
    <t>3236</t>
  </si>
  <si>
    <t>Zdravstvene i veterinarske usluge</t>
  </si>
  <si>
    <t>3238</t>
  </si>
  <si>
    <t>Računalne usluge</t>
  </si>
  <si>
    <t>3292</t>
  </si>
  <si>
    <t>Premije osiguranja</t>
  </si>
  <si>
    <t>3295</t>
  </si>
  <si>
    <t>Pristojbe i naknade</t>
  </si>
  <si>
    <t>34</t>
  </si>
  <si>
    <t>Financijski rashodi</t>
  </si>
  <si>
    <t>3431</t>
  </si>
  <si>
    <t>Bankarske usluge i usluge platnog prometa</t>
  </si>
  <si>
    <t>3433</t>
  </si>
  <si>
    <t>Zatezne kamate</t>
  </si>
  <si>
    <t>K200102</t>
  </si>
  <si>
    <t>Kapitalni projekt: Nabava opreme</t>
  </si>
  <si>
    <t>41</t>
  </si>
  <si>
    <t>Rashodi za nabavu neproizvedene dugotrajne imovine</t>
  </si>
  <si>
    <t>4123</t>
  </si>
  <si>
    <t>Licence</t>
  </si>
  <si>
    <t>42</t>
  </si>
  <si>
    <t>Rashodi za nabavu proizvedene dugotrajne imovine</t>
  </si>
  <si>
    <t>4221</t>
  </si>
  <si>
    <t>Uredska oprema i namještaj</t>
  </si>
  <si>
    <t>4223</t>
  </si>
  <si>
    <t>Oprema za održavanje i zaštitu</t>
  </si>
  <si>
    <t>4227</t>
  </si>
  <si>
    <t>Uređaji, strojevi i oprema za ostale namjene</t>
  </si>
  <si>
    <t>K200104</t>
  </si>
  <si>
    <t>Kapitalni projekt: Rekonstrukcija 'stare škole' za društvenu i upravnu namjenu</t>
  </si>
  <si>
    <t>45</t>
  </si>
  <si>
    <t>Rashodi za dodatna ulaganja na nefinancijskoj imovini</t>
  </si>
  <si>
    <t>4511</t>
  </si>
  <si>
    <t>Dodatna ulaganja na građevinskim objektima</t>
  </si>
  <si>
    <t>2002</t>
  </si>
  <si>
    <t>Program: Poticanje gospodarstva</t>
  </si>
  <si>
    <t>A200204</t>
  </si>
  <si>
    <t>Aktivnost: Lokalne akcijske grupe</t>
  </si>
  <si>
    <t>2003</t>
  </si>
  <si>
    <t>Program: Europski programi i fondovi</t>
  </si>
  <si>
    <t>A200301</t>
  </si>
  <si>
    <t>Aktivnost: Priprema projekata, pričuva za programe EU</t>
  </si>
  <si>
    <t>2004</t>
  </si>
  <si>
    <t>Program: Financijski poslovi</t>
  </si>
  <si>
    <t>A200402</t>
  </si>
  <si>
    <t>Aktivnost: Otplata kredita - rekonstrukcija 'Stare škole'</t>
  </si>
  <si>
    <t>3423</t>
  </si>
  <si>
    <t>Kamate za primljene kredite i zajmove od kreditnih i ostalih financijskih institucija izvan javnog s</t>
  </si>
  <si>
    <t>54</t>
  </si>
  <si>
    <t>Izdaci za otplatu glavnice primljenih kredita i zajmova</t>
  </si>
  <si>
    <t>5443</t>
  </si>
  <si>
    <t>Otplata glavnice primljenih kredita od tuzemnih kreditnih institucija izvan javnog sektora</t>
  </si>
  <si>
    <t>A200403</t>
  </si>
  <si>
    <t>Aktivnost: Otplata kredita - uređenje plaže</t>
  </si>
  <si>
    <t>A200405</t>
  </si>
  <si>
    <t>Aktivnost: Otplata kredita - nerazvrstane ceste</t>
  </si>
  <si>
    <t>2005</t>
  </si>
  <si>
    <t>Program: Upravljanje imovinom</t>
  </si>
  <si>
    <t>A200501</t>
  </si>
  <si>
    <t>K200503</t>
  </si>
  <si>
    <t>Kapitalni projekt: Kupnja zemljišta</t>
  </si>
  <si>
    <t>3001</t>
  </si>
  <si>
    <t>Program: Predškolski odgoj i naobrazba</t>
  </si>
  <si>
    <t>A300101</t>
  </si>
  <si>
    <t>Aktivnost: DV Tići Vrsar - Područni odjel Funtana</t>
  </si>
  <si>
    <t>36</t>
  </si>
  <si>
    <t>Pomoći dane u inozemstvo i unutar općeg proračuna</t>
  </si>
  <si>
    <t>3631</t>
  </si>
  <si>
    <t>Tekuće pomoći drugom proračunu i izvanproračunskim korisnicima</t>
  </si>
  <si>
    <t>3661</t>
  </si>
  <si>
    <t>Tekuće pomoći proračunskim korisnicima drugih proračuna</t>
  </si>
  <si>
    <t>3002</t>
  </si>
  <si>
    <t>Program: Školstvo i obrazovanje</t>
  </si>
  <si>
    <t>A300201</t>
  </si>
  <si>
    <t>Aktivnost: OŠ Vladimira Nazora Vrsar</t>
  </si>
  <si>
    <t>3662</t>
  </si>
  <si>
    <t>Kapitalne pomoći proračunskim korisnicima drugih proračuna</t>
  </si>
  <si>
    <t>A300202</t>
  </si>
  <si>
    <t>Aktivnost: Umjetnička škola poreč</t>
  </si>
  <si>
    <t>A300203</t>
  </si>
  <si>
    <t>Aktivnost: Sufinanciranje školskih udžbenika</t>
  </si>
  <si>
    <t>37</t>
  </si>
  <si>
    <t>Naknade građanima i kućanstvima na temelju osiguranja i druge naknade</t>
  </si>
  <si>
    <t>3721</t>
  </si>
  <si>
    <t>Naknade građanima i kućanstvima u novcu</t>
  </si>
  <si>
    <t>A300204</t>
  </si>
  <si>
    <t>Aktivnost: Sufinanciranje prijevoza učenika</t>
  </si>
  <si>
    <t>A300205</t>
  </si>
  <si>
    <t>Aktivnost: Stipendije</t>
  </si>
  <si>
    <t>A300206</t>
  </si>
  <si>
    <t>Aktivnost: Poticanje ustanova i udruga u obrazovanju</t>
  </si>
  <si>
    <t>3003</t>
  </si>
  <si>
    <t>Program: Kultura</t>
  </si>
  <si>
    <t>A300301</t>
  </si>
  <si>
    <t>Aktivnost: Poticanje ustanova i udruga u kulturi</t>
  </si>
  <si>
    <t>A300302</t>
  </si>
  <si>
    <t>Aktivnost: Održavanje kulturnih objekata</t>
  </si>
  <si>
    <t>3821</t>
  </si>
  <si>
    <t>Kapitalne donacije neprofitnim organizacijama</t>
  </si>
  <si>
    <t>3004</t>
  </si>
  <si>
    <t>Program: Sport i rekreacija</t>
  </si>
  <si>
    <t>A300401</t>
  </si>
  <si>
    <t>Aktivnost: Sport i rekreacija</t>
  </si>
  <si>
    <t>A300402</t>
  </si>
  <si>
    <t>Aktivnost: Poticanje sportskih udruga</t>
  </si>
  <si>
    <t>A300404</t>
  </si>
  <si>
    <t>Aktivnost: Ostale potrebe u sportu i rekreaciji</t>
  </si>
  <si>
    <t>3005</t>
  </si>
  <si>
    <t>Program: Socijalna skrb</t>
  </si>
  <si>
    <t>A300502</t>
  </si>
  <si>
    <t>Aktivnost: Poticanje ustanova i udruga socijalnog karaktera</t>
  </si>
  <si>
    <t>A300503</t>
  </si>
  <si>
    <t>Aktivnost: Naknade troškova stanovanja</t>
  </si>
  <si>
    <t>A300504</t>
  </si>
  <si>
    <t>Aktivnost: Naknade za novorođenče</t>
  </si>
  <si>
    <t>A300505</t>
  </si>
  <si>
    <t>Aktivnost: Troškovi boravka u vrtiću i jaslicama</t>
  </si>
  <si>
    <t>3722</t>
  </si>
  <si>
    <t>Naknade građanima i kućanstvima u naravi</t>
  </si>
  <si>
    <t>A300506</t>
  </si>
  <si>
    <t>Aktivnost: Topli obrok učenika</t>
  </si>
  <si>
    <t>A300507</t>
  </si>
  <si>
    <t>Aktivnost: Sufinanciranje smještaja korisnika domova za starije i nemoćne</t>
  </si>
  <si>
    <t>A300508</t>
  </si>
  <si>
    <t>Aktivnost: Pomoć umirovljenicima</t>
  </si>
  <si>
    <t>A300509</t>
  </si>
  <si>
    <t>Aktivnost: Ostale naknade prema socijalnom programu</t>
  </si>
  <si>
    <t>A300510</t>
  </si>
  <si>
    <t>Aktivnost: Ostale potrebe u socijalnoj skrbi</t>
  </si>
  <si>
    <t>3006</t>
  </si>
  <si>
    <t>Program: Civilno društvo i ostale društvene potrebe</t>
  </si>
  <si>
    <t>A300602</t>
  </si>
  <si>
    <t>Aktivnost: Ostale društvene potrebe</t>
  </si>
  <si>
    <t>K300601</t>
  </si>
  <si>
    <t>Kapitalni projekt: Spomenik braniteljima Domovinskog rata</t>
  </si>
  <si>
    <t>4214</t>
  </si>
  <si>
    <t>Ostali građevinski objekti</t>
  </si>
  <si>
    <t>4101</t>
  </si>
  <si>
    <t>Program: Održavanje komunalne infrastrukture</t>
  </si>
  <si>
    <t>A410111</t>
  </si>
  <si>
    <t>Aktivnost: Održavanje nerazvrstanih cesta</t>
  </si>
  <si>
    <t>A410121</t>
  </si>
  <si>
    <t>Aktivnost: Održavanje javnih površina na kojima nije dopušten promet motornim vozilima</t>
  </si>
  <si>
    <t>A410122</t>
  </si>
  <si>
    <t>Aktivnost: Održavanje javnih plaža</t>
  </si>
  <si>
    <t>A410131</t>
  </si>
  <si>
    <t>Aktivnost: Održavanje građevina javne odvodnje oborinskih voda</t>
  </si>
  <si>
    <t>A410141</t>
  </si>
  <si>
    <t>Aktivnost: Održavanje javnih zelenih površina</t>
  </si>
  <si>
    <t>A410151</t>
  </si>
  <si>
    <t>Aktivnost: Održavanje građevina, uređaja i predmeta javne namjene</t>
  </si>
  <si>
    <t>A410152</t>
  </si>
  <si>
    <t>Aktivnost: Održavanje objekata</t>
  </si>
  <si>
    <t>A410153</t>
  </si>
  <si>
    <t>Aktivnost: Održavanje objekata za gospodarenje otpadom</t>
  </si>
  <si>
    <t>A410161</t>
  </si>
  <si>
    <t>Aktivnost: Održavanje groblja</t>
  </si>
  <si>
    <t>A410171</t>
  </si>
  <si>
    <t>Aktivnost: Održavanje čistoće javnih površina</t>
  </si>
  <si>
    <t>A410181</t>
  </si>
  <si>
    <t>Aktivnost: Održavanje javne rasvjete</t>
  </si>
  <si>
    <t>A410182</t>
  </si>
  <si>
    <t>Aktivnost: Električna energija za rasvjetljavanje površina javne namjene</t>
  </si>
  <si>
    <t>A410191</t>
  </si>
  <si>
    <t>Aktivnost: Deratizacija, dezinfekcija i dezinsekcija</t>
  </si>
  <si>
    <t>A410192</t>
  </si>
  <si>
    <t>Aktivnost: Veterinarsko higijeničarska služba</t>
  </si>
  <si>
    <t>5101</t>
  </si>
  <si>
    <t>Program: Nerazvrstane ceste</t>
  </si>
  <si>
    <t>K510101</t>
  </si>
  <si>
    <t>Kapitalni projekt: Izgradnja/rekonstrukcija cesta</t>
  </si>
  <si>
    <t>4213</t>
  </si>
  <si>
    <t>Ceste, željeznice i ostali prometni objekti</t>
  </si>
  <si>
    <t>K510102</t>
  </si>
  <si>
    <t>Kapitalni projekt: Prometnica Tržnica - AC Puntica</t>
  </si>
  <si>
    <t>K510103</t>
  </si>
  <si>
    <t>Kapitalni projekt: Prometnica Tržnica - AC Puntica uz kanal</t>
  </si>
  <si>
    <t>K510104</t>
  </si>
  <si>
    <t>Kapitalni projekt: Prometnica Zad Kaštela</t>
  </si>
  <si>
    <t>K510106</t>
  </si>
  <si>
    <t>Kapitalni projekt: Prometnica AC Bijela Uvala - AC Polidor - DC75</t>
  </si>
  <si>
    <t>K510107</t>
  </si>
  <si>
    <t>Kapitalni projekt: Prometnica Vala - sjeveroistočni krak Dalmatinske ulice</t>
  </si>
  <si>
    <t>4111</t>
  </si>
  <si>
    <t>Zemljište</t>
  </si>
  <si>
    <t>K510109</t>
  </si>
  <si>
    <t>Kapitalni projekt: Prometnica Bernarda Borisia - Frane Blečića - ogranak prema Ribarskoj</t>
  </si>
  <si>
    <t>K510111</t>
  </si>
  <si>
    <t>Kapitalni projekt: Parkiralište planske oznake 25-19</t>
  </si>
  <si>
    <t>K510113</t>
  </si>
  <si>
    <t>Kapitalni projekt: Prometnica u dijelu Dalmatinske ulice spoj na Lahe</t>
  </si>
  <si>
    <t>5102</t>
  </si>
  <si>
    <t>Program: Javne površine na kojima nije dopušten promet motornim vozilima</t>
  </si>
  <si>
    <t>K510204</t>
  </si>
  <si>
    <t>Kapitalni projekt: Utok u more bujice Funtana</t>
  </si>
  <si>
    <t>4124</t>
  </si>
  <si>
    <t>Ostala prava</t>
  </si>
  <si>
    <t>K510205</t>
  </si>
  <si>
    <t>Kapitalni projekt: Trg Zgor Murve</t>
  </si>
  <si>
    <t>5103</t>
  </si>
  <si>
    <t>Program: Javne zelene površine</t>
  </si>
  <si>
    <t>K510302</t>
  </si>
  <si>
    <t>Kapitalni projekt: Dječja igrališta</t>
  </si>
  <si>
    <t>5104</t>
  </si>
  <si>
    <t>Program: Građevine, uređaji i predmeti javne namjene</t>
  </si>
  <si>
    <t>K510401</t>
  </si>
  <si>
    <t>Kapitalni projekt: Urbana oprema</t>
  </si>
  <si>
    <t>K510402</t>
  </si>
  <si>
    <t>Kapitalni projekt: Građevine, uređaji i predmeti za gospodarenje otpadom</t>
  </si>
  <si>
    <t>53</t>
  </si>
  <si>
    <t>Izdaci za ulaganja u financijske instrumente - dionice i udjele u glavnici</t>
  </si>
  <si>
    <t>5321</t>
  </si>
  <si>
    <t>Dionice i udjeli u glavnici trgovačkih društava u javnom sektoru</t>
  </si>
  <si>
    <t>3861</t>
  </si>
  <si>
    <t>Kapitalne pomoći kreditnim i ostalim financijskim institucijama te trgovačkim društvima u javnom sek</t>
  </si>
  <si>
    <t>5105</t>
  </si>
  <si>
    <t>Program: Javna rasvjeta</t>
  </si>
  <si>
    <t>K510501</t>
  </si>
  <si>
    <t>Kapitalni projekt: Javna rasvjeta</t>
  </si>
  <si>
    <t>6001</t>
  </si>
  <si>
    <t>Program: Prostorno uređenje</t>
  </si>
  <si>
    <t>K600102</t>
  </si>
  <si>
    <t>Kapitalni projekt: Izmjene i dopune PPUO Funtana</t>
  </si>
  <si>
    <t>K600106</t>
  </si>
  <si>
    <t>Kapitalni projekt: Izrada ostalih dokumenata prostornog uređenja</t>
  </si>
  <si>
    <t>7001</t>
  </si>
  <si>
    <t>Program: Protupožarna zaštita</t>
  </si>
  <si>
    <t>A700101</t>
  </si>
  <si>
    <t>Aktivnost: Redovna djelatnost JVP-CZP</t>
  </si>
  <si>
    <t>A700102</t>
  </si>
  <si>
    <t>Aktivnost: Redovna djelatnost vatrogasnih zajednica</t>
  </si>
  <si>
    <t>7002</t>
  </si>
  <si>
    <t>Program: Civilna zaštita</t>
  </si>
  <si>
    <t>A700201</t>
  </si>
  <si>
    <t>Aktivnost: Redovna djelatnost civilne zaštite</t>
  </si>
  <si>
    <t>GODIŠNJI IZVJEŠTAJ O IZVRŠENJU
PRORAČUNA OPĆINE FUNTANA - FONTANE ZA 2025. GODINU</t>
  </si>
  <si>
    <t>I. OPĆI DIO</t>
  </si>
  <si>
    <t>Članak 1.</t>
  </si>
  <si>
    <t xml:space="preserve">Godišnji izvještaj o izvršenju Proračuna Općine Funtana - Fontane za 2025. godinu sadrži:   </t>
  </si>
  <si>
    <t>B. RAČUN FINANCIRANJA</t>
  </si>
  <si>
    <t>Izvršenje 
2024.</t>
  </si>
  <si>
    <t>Indeks  
4/2</t>
  </si>
  <si>
    <t>Indeks  
4/3</t>
  </si>
  <si>
    <t>Rebalans 
2025.</t>
  </si>
  <si>
    <t>Izvršenje 
2025.</t>
  </si>
  <si>
    <t>C. RASPOLOŽIVA SREDSTVA IZ PRETHODNIH GODINA</t>
  </si>
  <si>
    <t>1. PRIHODI I RASHODI PREMA EKONOMSKOJ KLASIFIKACIJI</t>
  </si>
  <si>
    <t>III. PRIJELAZNE I ZAKLJUČNE ODREDBE</t>
  </si>
  <si>
    <t>Članak 4.</t>
  </si>
  <si>
    <t>Članak 5.</t>
  </si>
  <si>
    <t>OPĆINSKO VIJEĆE OPĆINE FUNTANA-FONTANE</t>
  </si>
  <si>
    <t>PREDSJEDNIK OPĆINSKOG VIJEĆA</t>
  </si>
  <si>
    <t>Igor Žiković, v.r.</t>
  </si>
  <si>
    <t>KLASA: 400-01/26-01/8</t>
  </si>
  <si>
    <t>Sastavni dio ovog izvještaja je Obrazloženje godišnjeg izvještaja o izvršenju Proračuna Općine Funtana - Fontane za razdoblje od 01. siječnja do 31. prosinca 2025. godine, te posebni izvještaji: Izvještaj o korištenju proračunske zalihe, Izvještaj o zaduživanju na domaćem i stranom tržištu novca i kapitala, Izvještaj o danim jamstvima i plaćanjima po protestiranim jamstvima, Izvještaj o korištenju sredstava fondova Europske unije, Izvještaj o danim zajmovima i potraživanjima po danim zajmovima i Izvještaj o stanju potraživanja i dospjelih obaveza te stanju potencijalnih obaveza po sudskim sporovima.</t>
  </si>
  <si>
    <t>II. POSEBAN DIO</t>
  </si>
  <si>
    <t>Članak 3.</t>
  </si>
  <si>
    <t>1. IZVRŠENJE PO ORGANIZACIJSKOJ KLASIFIKACIJI</t>
  </si>
  <si>
    <t>Izvršenje 
2024</t>
  </si>
  <si>
    <t>Indeks 
4/3</t>
  </si>
  <si>
    <t>00101 OPĆINSKO VIJEĆE I OPĆINSKI NAČELNIK</t>
  </si>
  <si>
    <t>00202 JEDINSTVENI UPRAVNI ODJEL</t>
  </si>
  <si>
    <t>001      OPĆINSKO VIJEĆE I OPĆINSKI NAČELNIK</t>
  </si>
  <si>
    <t>002      JEDINSTVENI UPRAVNI ODJEL</t>
  </si>
  <si>
    <t>2. IZVRŠENJE PO PROGRAMSKOJ KLASIFIKACIJI</t>
  </si>
  <si>
    <t>Rebalans 
2025</t>
  </si>
  <si>
    <t>Izvršenje 
2025</t>
  </si>
  <si>
    <t>Izvršenje rashoda i izdataka za razdoblje od 01. siječnj do 31. prosinac 2025. godine u ukupnom iznosu od 4.244.544,76 eura utvrđuju se po organizacijskoj i programskoj klasifikaciji u posebnom dijelu proračuna Općine Funtana - Fontane kako slijedi:</t>
  </si>
  <si>
    <t>NETO FINANCIRANJE</t>
  </si>
  <si>
    <t>RAZLIKA - VIŠAK / MANJAK</t>
  </si>
  <si>
    <t>VIŠAK / MANJAK + NETO FINANCIRANJE</t>
  </si>
  <si>
    <t>Raspoloživa sredstva iz prethodnih godina</t>
  </si>
  <si>
    <t xml:space="preserve">UKUPAN VIŠAK / MANJAK </t>
  </si>
  <si>
    <t>Članak 2.</t>
  </si>
  <si>
    <t>Prihodi i rashodi te primici i izdaci utvrđeni u Računu prihoda i rashoda i Računu financiranja za 2025. godinu, ostvareni su kako slijedi:</t>
  </si>
  <si>
    <t>-</t>
  </si>
  <si>
    <t>2. PRIHODI I RASHODI PREMA IZVORIMA FINANCIRANJA</t>
  </si>
  <si>
    <t xml:space="preserve">3. RASHODI PREMA FUNKCIJSKOJ KLASIFIKACIJI </t>
  </si>
  <si>
    <t>Indeks 
4/2</t>
  </si>
  <si>
    <t>01 Opće javne usluge</t>
  </si>
  <si>
    <t>011 Izvršna  i zakonodavna tijela, financijski i fiskalni poslovi, vanjski poslovi</t>
  </si>
  <si>
    <t>013 Opće usluge</t>
  </si>
  <si>
    <t>015 Istraživanje i razvoj: Opće javne usluge</t>
  </si>
  <si>
    <t>017 Transakcije vezane za javni dug</t>
  </si>
  <si>
    <t>03 Javni red i sigurnost</t>
  </si>
  <si>
    <t>032 Usluge protupožarne zaštite</t>
  </si>
  <si>
    <t>036 Rashodi za javni red i sigurnost koji nisu drugdje svrstani</t>
  </si>
  <si>
    <t>04 Ekonomski poslovi</t>
  </si>
  <si>
    <t>041 Opći ekonomski, trgovački i poslovi vezani uz rad</t>
  </si>
  <si>
    <t>042 Poljoprivreda, šumarstvo, ribarstvo i lov</t>
  </si>
  <si>
    <t>045 Promet</t>
  </si>
  <si>
    <t>05 Zaštita okoliša</t>
  </si>
  <si>
    <t>052 Gospodarenje otpadnim vodama</t>
  </si>
  <si>
    <t>056 Poslovi i usluge zaštite okoliša koji nisu drugdje svrstani</t>
  </si>
  <si>
    <t>06 Usluge unapređenja stanovanja i zajednice</t>
  </si>
  <si>
    <t>062 Razvoj zajednice</t>
  </si>
  <si>
    <t>064 Ulična rasvjeta</t>
  </si>
  <si>
    <t>066 Rashodi vezani za stanovanje i kom. pogodnosti koji nisu drugdje svrstani</t>
  </si>
  <si>
    <t>07 Zdravstvo</t>
  </si>
  <si>
    <t>076 Poslovi i usluge zdravstva koji nisu drugdje svrstani</t>
  </si>
  <si>
    <t>08 Rekreacija, kultura i religija</t>
  </si>
  <si>
    <t>081 Službe rekreacije i sporta</t>
  </si>
  <si>
    <t>082 Službe kulture</t>
  </si>
  <si>
    <t>084 Religijske i druge službe zajednice</t>
  </si>
  <si>
    <t>09 Obrazovanje</t>
  </si>
  <si>
    <t>091 Predškolsko i osnovno obrazovanje</t>
  </si>
  <si>
    <t>092 Srednjoškolsko  obrazovanje</t>
  </si>
  <si>
    <t>094 Visoka naobrazba</t>
  </si>
  <si>
    <t>095 Obrazovanje koje se ne može definirati po stupnju</t>
  </si>
  <si>
    <t>096 Dodatne usluge u obrazovanju</t>
  </si>
  <si>
    <t>10 Socijalna zaštita</t>
  </si>
  <si>
    <t>104 Obitelj i djeca</t>
  </si>
  <si>
    <t>109 Aktivnosti socijalne zaštite koje nisu drugdje svrstane</t>
  </si>
  <si>
    <t>SVEUKUPNI RASHODI</t>
  </si>
  <si>
    <t>1. RAČUN FINANCIRANJA PREMA EKONOMSKOJ KLASIFIKACIJI</t>
  </si>
  <si>
    <t xml:space="preserve">2. RAČUN FINANCIRANJA PREMA IZVORIMA </t>
  </si>
  <si>
    <t>Temeljem odredbi članka 89. Zakona o proračunu ("Narodne novine", broj  144/21), Pravilnika o polugodišnjem i godišnjem izvještaju o izvršenju proračuna i financijskog plana ("Narodne novine", broj 85/2023) i članka 40. Statuta Općine Funtana - Fontane ("Službeni glasnik Općine Funtana", broj 2/13, 4/15, 5/18, 3/21 i 2/23), Općinsko vijeće Općine Funtana - Fontane na sjednici održanoj dana 18. lipnja 2026. godine, donosi:</t>
  </si>
  <si>
    <t>URBROJ: 2163-16-02/20-26-3</t>
  </si>
  <si>
    <t xml:space="preserve">Funtana - Fontane, 18. lipnja 2026. godine </t>
  </si>
  <si>
    <t>Ovaj Godišnji izvještaj o izvršenju Proračuna Općine Funtana - Fontane za razdoblje od 01. siječnja do 31. prosinca 2025. godine stupa na snagu prvoga dana od dana objave u "Službenom glasniku Općine Funtana".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</si>
</sst>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indexed="8"/>
      <name val="Aptos Narrow"/>
      <family val="2"/>
      <scheme val="minor"/>
    </font>
    <font>
      <b/>
      <sz val="11"/>
      <name val="Calibri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7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theme="1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indexed="9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7"/>
      <name val="Times New Roman"/>
      <family val="1"/>
      <charset val="238"/>
    </font>
    <font>
      <b/>
      <sz val="11"/>
      <color indexed="8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2" borderId="1"/>
  </cellStyleXfs>
  <cellXfs count="89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/>
    <xf numFmtId="0" fontId="3" fillId="9" borderId="2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5" fillId="0" borderId="0" xfId="0" applyFont="1"/>
    <xf numFmtId="4" fontId="3" fillId="2" borderId="1" xfId="0" applyNumberFormat="1" applyFont="1" applyFill="1" applyBorder="1" applyAlignment="1">
      <alignment horizontal="right"/>
    </xf>
    <xf numFmtId="2" fontId="3" fillId="2" borderId="1" xfId="0" applyNumberFormat="1" applyFont="1" applyFill="1" applyBorder="1" applyAlignment="1">
      <alignment horizontal="right"/>
    </xf>
    <xf numFmtId="0" fontId="6" fillId="0" borderId="0" xfId="0" applyFont="1"/>
    <xf numFmtId="4" fontId="6" fillId="2" borderId="1" xfId="0" applyNumberFormat="1" applyFont="1" applyFill="1" applyBorder="1" applyAlignment="1">
      <alignment horizontal="right"/>
    </xf>
    <xf numFmtId="2" fontId="6" fillId="2" borderId="1" xfId="0" applyNumberFormat="1" applyFont="1" applyFill="1" applyBorder="1" applyAlignment="1">
      <alignment horizontal="right"/>
    </xf>
    <xf numFmtId="0" fontId="2" fillId="2" borderId="1" xfId="1" applyFont="1" applyAlignment="1">
      <alignment horizontal="left"/>
    </xf>
    <xf numFmtId="0" fontId="3" fillId="2" borderId="1" xfId="1" applyFont="1" applyAlignment="1">
      <alignment horizontal="center" vertical="center"/>
    </xf>
    <xf numFmtId="0" fontId="3" fillId="2" borderId="1" xfId="1" applyFont="1" applyAlignment="1">
      <alignment horizontal="left"/>
    </xf>
    <xf numFmtId="0" fontId="3" fillId="9" borderId="3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8" fillId="0" borderId="0" xfId="0" applyFont="1"/>
    <xf numFmtId="4" fontId="8" fillId="0" borderId="1" xfId="0" applyNumberFormat="1" applyFont="1" applyBorder="1" applyAlignment="1">
      <alignment horizontal="right"/>
    </xf>
    <xf numFmtId="4" fontId="3" fillId="6" borderId="1" xfId="0" applyNumberFormat="1" applyFont="1" applyFill="1" applyBorder="1" applyAlignment="1">
      <alignment horizontal="right"/>
    </xf>
    <xf numFmtId="4" fontId="9" fillId="7" borderId="1" xfId="0" applyNumberFormat="1" applyFont="1" applyFill="1" applyBorder="1" applyAlignment="1">
      <alignment horizontal="right"/>
    </xf>
    <xf numFmtId="0" fontId="3" fillId="8" borderId="1" xfId="0" applyFont="1" applyFill="1" applyBorder="1" applyAlignment="1">
      <alignment horizontal="left"/>
    </xf>
    <xf numFmtId="4" fontId="3" fillId="8" borderId="1" xfId="0" applyNumberFormat="1" applyFont="1" applyFill="1" applyBorder="1" applyAlignment="1">
      <alignment horizontal="right"/>
    </xf>
    <xf numFmtId="0" fontId="3" fillId="4" borderId="1" xfId="0" applyFont="1" applyFill="1" applyBorder="1" applyAlignment="1">
      <alignment horizontal="left"/>
    </xf>
    <xf numFmtId="4" fontId="3" fillId="4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10" fillId="0" borderId="0" xfId="0" applyFont="1"/>
    <xf numFmtId="4" fontId="10" fillId="0" borderId="1" xfId="0" applyNumberFormat="1" applyFont="1" applyBorder="1" applyAlignment="1">
      <alignment horizontal="right"/>
    </xf>
    <xf numFmtId="0" fontId="3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4" fontId="3" fillId="2" borderId="8" xfId="0" applyNumberFormat="1" applyFont="1" applyFill="1" applyBorder="1" applyAlignment="1">
      <alignment horizontal="right"/>
    </xf>
    <xf numFmtId="2" fontId="3" fillId="2" borderId="8" xfId="0" applyNumberFormat="1" applyFont="1" applyFill="1" applyBorder="1" applyAlignment="1">
      <alignment horizontal="right"/>
    </xf>
    <xf numFmtId="4" fontId="2" fillId="2" borderId="8" xfId="0" applyNumberFormat="1" applyFont="1" applyFill="1" applyBorder="1" applyAlignment="1">
      <alignment horizontal="right"/>
    </xf>
    <xf numFmtId="2" fontId="2" fillId="2" borderId="8" xfId="0" applyNumberFormat="1" applyFont="1" applyFill="1" applyBorder="1" applyAlignment="1">
      <alignment horizontal="right"/>
    </xf>
    <xf numFmtId="4" fontId="3" fillId="0" borderId="8" xfId="0" applyNumberFormat="1" applyFont="1" applyBorder="1" applyAlignment="1">
      <alignment horizontal="right"/>
    </xf>
    <xf numFmtId="4" fontId="2" fillId="0" borderId="8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12" fillId="3" borderId="1" xfId="0" applyFont="1" applyFill="1" applyBorder="1"/>
    <xf numFmtId="4" fontId="12" fillId="3" borderId="1" xfId="0" applyNumberFormat="1" applyFont="1" applyFill="1" applyBorder="1" applyAlignment="1">
      <alignment horizontal="right"/>
    </xf>
    <xf numFmtId="4" fontId="6" fillId="2" borderId="1" xfId="0" applyNumberFormat="1" applyFont="1" applyFill="1" applyBorder="1" applyAlignment="1">
      <alignment horizontal="left"/>
    </xf>
    <xf numFmtId="0" fontId="13" fillId="0" borderId="0" xfId="0" applyFont="1"/>
    <xf numFmtId="4" fontId="3" fillId="0" borderId="1" xfId="0" applyNumberFormat="1" applyFont="1" applyBorder="1" applyAlignment="1">
      <alignment horizontal="right"/>
    </xf>
    <xf numFmtId="0" fontId="2" fillId="0" borderId="1" xfId="0" applyFont="1" applyBorder="1"/>
    <xf numFmtId="4" fontId="2" fillId="0" borderId="1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4" fillId="9" borderId="9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1" fillId="5" borderId="1" xfId="0" applyFont="1" applyFill="1" applyBorder="1"/>
    <xf numFmtId="4" fontId="11" fillId="5" borderId="1" xfId="0" applyNumberFormat="1" applyFont="1" applyFill="1" applyBorder="1" applyAlignment="1">
      <alignment horizontal="right"/>
    </xf>
    <xf numFmtId="0" fontId="15" fillId="0" borderId="1" xfId="0" applyFont="1" applyBorder="1"/>
    <xf numFmtId="4" fontId="15" fillId="0" borderId="1" xfId="0" applyNumberFormat="1" applyFont="1" applyBorder="1" applyAlignment="1">
      <alignment horizontal="right"/>
    </xf>
    <xf numFmtId="0" fontId="5" fillId="0" borderId="1" xfId="0" applyFont="1" applyBorder="1"/>
    <xf numFmtId="4" fontId="5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49" fontId="2" fillId="0" borderId="0" xfId="0" applyNumberFormat="1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5" borderId="7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/>
    </xf>
    <xf numFmtId="0" fontId="6" fillId="0" borderId="0" xfId="0" applyFont="1"/>
    <xf numFmtId="0" fontId="3" fillId="9" borderId="2" xfId="0" applyFont="1" applyFill="1" applyBorder="1" applyAlignment="1">
      <alignment horizontal="left" vertical="center"/>
    </xf>
    <xf numFmtId="0" fontId="3" fillId="9" borderId="3" xfId="0" applyFont="1" applyFill="1" applyBorder="1" applyAlignment="1">
      <alignment horizontal="left" vertical="center"/>
    </xf>
    <xf numFmtId="0" fontId="3" fillId="9" borderId="4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9" fillId="7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2" fillId="0" borderId="0" xfId="0" applyFont="1"/>
    <xf numFmtId="0" fontId="3" fillId="2" borderId="1" xfId="1" applyFont="1" applyAlignment="1">
      <alignment horizontal="center" vertical="center"/>
    </xf>
    <xf numFmtId="49" fontId="3" fillId="2" borderId="1" xfId="1" applyNumberFormat="1" applyFont="1" applyAlignment="1">
      <alignment horizontal="left" vertical="center" wrapText="1"/>
    </xf>
    <xf numFmtId="49" fontId="2" fillId="2" borderId="1" xfId="1" applyNumberFormat="1" applyFont="1" applyAlignment="1">
      <alignment horizontal="justify" vertical="center" wrapText="1"/>
    </xf>
  </cellXfs>
  <cellStyles count="2">
    <cellStyle name="Normalno" xfId="0" builtinId="0"/>
    <cellStyle name="Normalno 2" xfId="1" xr:uid="{C4F11388-AD9F-4894-A1F2-6A400764FB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2"/>
  <sheetViews>
    <sheetView tabSelected="1" workbookViewId="0">
      <selection activeCell="A3" sqref="A3:F3"/>
    </sheetView>
  </sheetViews>
  <sheetFormatPr defaultColWidth="9.109375" defaultRowHeight="13.8" x14ac:dyDescent="0.25"/>
  <cols>
    <col min="1" max="1" width="49.44140625" style="15" bestFit="1" customWidth="1"/>
    <col min="2" max="2" width="11.33203125" style="15" bestFit="1" customWidth="1"/>
    <col min="3" max="3" width="11.88671875" style="15" bestFit="1" customWidth="1"/>
    <col min="4" max="4" width="11.33203125" style="15" bestFit="1" customWidth="1"/>
    <col min="5" max="5" width="7.33203125" style="15" bestFit="1" customWidth="1"/>
    <col min="6" max="6" width="7.44140625" style="15" bestFit="1" customWidth="1"/>
    <col min="7" max="16384" width="9.109375" style="15"/>
  </cols>
  <sheetData>
    <row r="1" spans="1:6" ht="62.25" customHeight="1" x14ac:dyDescent="0.25">
      <c r="A1" s="71" t="s">
        <v>585</v>
      </c>
      <c r="B1" s="71"/>
      <c r="C1" s="71"/>
      <c r="D1" s="71"/>
      <c r="E1" s="71"/>
      <c r="F1" s="71"/>
    </row>
    <row r="2" spans="1:6" x14ac:dyDescent="0.25">
      <c r="A2" s="18"/>
      <c r="B2" s="18"/>
      <c r="C2" s="18"/>
      <c r="D2" s="18"/>
      <c r="E2" s="18"/>
      <c r="F2" s="18"/>
    </row>
    <row r="3" spans="1:6" ht="45.75" customHeight="1" x14ac:dyDescent="0.25">
      <c r="A3" s="72" t="s">
        <v>504</v>
      </c>
      <c r="B3" s="72"/>
      <c r="C3" s="72"/>
      <c r="D3" s="72"/>
      <c r="E3" s="72"/>
      <c r="F3" s="72"/>
    </row>
    <row r="4" spans="1:6" x14ac:dyDescent="0.25">
      <c r="A4" s="2"/>
      <c r="B4" s="2"/>
      <c r="C4" s="2"/>
      <c r="D4" s="2"/>
      <c r="E4" s="2"/>
      <c r="F4" s="2"/>
    </row>
    <row r="5" spans="1:6" x14ac:dyDescent="0.25">
      <c r="A5" s="73" t="s">
        <v>505</v>
      </c>
      <c r="B5" s="73"/>
      <c r="C5" s="73"/>
      <c r="D5" s="73"/>
      <c r="E5" s="73"/>
      <c r="F5" s="73"/>
    </row>
    <row r="6" spans="1:6" x14ac:dyDescent="0.25">
      <c r="A6" s="18"/>
      <c r="B6" s="18"/>
      <c r="C6" s="18"/>
      <c r="D6" s="18"/>
      <c r="E6" s="18"/>
      <c r="F6" s="18"/>
    </row>
    <row r="7" spans="1:6" x14ac:dyDescent="0.25">
      <c r="A7" s="69" t="s">
        <v>506</v>
      </c>
      <c r="B7" s="69"/>
      <c r="C7" s="69"/>
      <c r="D7" s="69"/>
      <c r="E7" s="69"/>
      <c r="F7" s="69"/>
    </row>
    <row r="8" spans="1:6" x14ac:dyDescent="0.25">
      <c r="A8" s="3"/>
      <c r="B8" s="3"/>
      <c r="C8" s="3"/>
      <c r="D8" s="3"/>
      <c r="E8" s="3"/>
      <c r="F8" s="3"/>
    </row>
    <row r="9" spans="1:6" x14ac:dyDescent="0.25">
      <c r="A9" s="74" t="s">
        <v>507</v>
      </c>
      <c r="B9" s="74"/>
      <c r="C9" s="74"/>
      <c r="D9" s="74"/>
      <c r="E9" s="74"/>
      <c r="F9" s="74"/>
    </row>
    <row r="10" spans="1:6" x14ac:dyDescent="0.25">
      <c r="A10" s="3"/>
      <c r="B10" s="3"/>
      <c r="C10" s="3"/>
      <c r="D10" s="3"/>
      <c r="E10" s="3"/>
      <c r="F10" s="3"/>
    </row>
    <row r="11" spans="1:6" x14ac:dyDescent="0.25">
      <c r="A11" s="75" t="s">
        <v>2</v>
      </c>
      <c r="B11" s="75"/>
      <c r="C11" s="75"/>
      <c r="D11" s="75"/>
      <c r="E11" s="75"/>
      <c r="F11" s="75"/>
    </row>
    <row r="12" spans="1:6" x14ac:dyDescent="0.25">
      <c r="A12" s="18"/>
      <c r="B12" s="18"/>
      <c r="C12" s="18"/>
      <c r="D12" s="18"/>
      <c r="E12" s="18"/>
      <c r="F12" s="18"/>
    </row>
    <row r="13" spans="1:6" ht="26.4" x14ac:dyDescent="0.25">
      <c r="A13" s="7" t="s">
        <v>1</v>
      </c>
      <c r="B13" s="8" t="s">
        <v>509</v>
      </c>
      <c r="C13" s="8" t="s">
        <v>512</v>
      </c>
      <c r="D13" s="8" t="s">
        <v>513</v>
      </c>
      <c r="E13" s="8" t="s">
        <v>510</v>
      </c>
      <c r="F13" s="9" t="s">
        <v>511</v>
      </c>
    </row>
    <row r="14" spans="1:6" x14ac:dyDescent="0.25">
      <c r="A14" s="10">
        <v>1</v>
      </c>
      <c r="B14" s="11">
        <v>2</v>
      </c>
      <c r="C14" s="11">
        <v>3</v>
      </c>
      <c r="D14" s="11">
        <v>4</v>
      </c>
      <c r="E14" s="11">
        <v>5</v>
      </c>
      <c r="F14" s="12">
        <v>6</v>
      </c>
    </row>
    <row r="15" spans="1:6" x14ac:dyDescent="0.25">
      <c r="A15" s="44" t="s">
        <v>3</v>
      </c>
      <c r="B15" s="47">
        <v>3822993.04</v>
      </c>
      <c r="C15" s="47">
        <v>3582534</v>
      </c>
      <c r="D15" s="47">
        <v>3273560.8</v>
      </c>
      <c r="E15" s="48">
        <f>(D15/B15)*100</f>
        <v>85.628217622912544</v>
      </c>
      <c r="F15" s="48">
        <f>(D15/C15)*100</f>
        <v>91.375568243036909</v>
      </c>
    </row>
    <row r="16" spans="1:6" x14ac:dyDescent="0.25">
      <c r="A16" s="44" t="s">
        <v>4</v>
      </c>
      <c r="B16" s="47">
        <v>31410</v>
      </c>
      <c r="C16" s="47">
        <v>15950</v>
      </c>
      <c r="D16" s="47">
        <v>33000</v>
      </c>
      <c r="E16" s="48">
        <f t="shared" ref="E16:E21" si="0">(D16/B16)*100</f>
        <v>105.06208213944603</v>
      </c>
      <c r="F16" s="48">
        <f t="shared" ref="F16:F21" si="1">(D16/C16)*100</f>
        <v>206.89655172413794</v>
      </c>
    </row>
    <row r="17" spans="1:6" x14ac:dyDescent="0.25">
      <c r="A17" s="43" t="s">
        <v>5</v>
      </c>
      <c r="B17" s="45">
        <f>B15+B16</f>
        <v>3854403.04</v>
      </c>
      <c r="C17" s="45">
        <f t="shared" ref="C17" si="2">C15+C16</f>
        <v>3598484</v>
      </c>
      <c r="D17" s="45">
        <f>D15+D16</f>
        <v>3306560.8</v>
      </c>
      <c r="E17" s="46">
        <f t="shared" si="0"/>
        <v>85.786586552712961</v>
      </c>
      <c r="F17" s="46">
        <f t="shared" si="1"/>
        <v>91.887606002972362</v>
      </c>
    </row>
    <row r="18" spans="1:6" x14ac:dyDescent="0.25">
      <c r="A18" s="44" t="s">
        <v>6</v>
      </c>
      <c r="B18" s="47">
        <v>2002436.45</v>
      </c>
      <c r="C18" s="47">
        <v>2597440</v>
      </c>
      <c r="D18" s="47">
        <v>2321927.09</v>
      </c>
      <c r="E18" s="48">
        <f t="shared" si="0"/>
        <v>115.9550951042666</v>
      </c>
      <c r="F18" s="48">
        <f t="shared" si="1"/>
        <v>89.392905707157809</v>
      </c>
    </row>
    <row r="19" spans="1:6" x14ac:dyDescent="0.25">
      <c r="A19" s="44" t="s">
        <v>7</v>
      </c>
      <c r="B19" s="47">
        <v>401600.76</v>
      </c>
      <c r="C19" s="47">
        <v>3376020</v>
      </c>
      <c r="D19" s="47">
        <v>1828828.43</v>
      </c>
      <c r="E19" s="48">
        <f t="shared" si="0"/>
        <v>455.3847034552424</v>
      </c>
      <c r="F19" s="48">
        <f>(D19/C19)*100</f>
        <v>54.17113731553723</v>
      </c>
    </row>
    <row r="20" spans="1:6" x14ac:dyDescent="0.25">
      <c r="A20" s="43" t="s">
        <v>8</v>
      </c>
      <c r="B20" s="45">
        <f>B18+B19</f>
        <v>2404037.21</v>
      </c>
      <c r="C20" s="45">
        <f t="shared" ref="C20" si="3">C18+C19</f>
        <v>5973460</v>
      </c>
      <c r="D20" s="45">
        <f>D18+D19</f>
        <v>4150755.5199999996</v>
      </c>
      <c r="E20" s="46">
        <f t="shared" si="0"/>
        <v>172.65770690795588</v>
      </c>
      <c r="F20" s="46">
        <f t="shared" si="1"/>
        <v>69.486621154238918</v>
      </c>
    </row>
    <row r="21" spans="1:6" x14ac:dyDescent="0.25">
      <c r="A21" s="43" t="s">
        <v>538</v>
      </c>
      <c r="B21" s="45">
        <f>B17-B20</f>
        <v>1450365.83</v>
      </c>
      <c r="C21" s="45">
        <f t="shared" ref="C21" si="4">C17-C20</f>
        <v>-2374976</v>
      </c>
      <c r="D21" s="45">
        <f>D17-D20</f>
        <v>-844194.71999999974</v>
      </c>
      <c r="E21" s="46">
        <f t="shared" si="0"/>
        <v>-58.205640434868741</v>
      </c>
      <c r="F21" s="46">
        <f t="shared" si="1"/>
        <v>35.545400037726687</v>
      </c>
    </row>
    <row r="22" spans="1:6" x14ac:dyDescent="0.25">
      <c r="A22" s="13"/>
      <c r="B22" s="16"/>
      <c r="C22" s="16"/>
      <c r="D22" s="16"/>
      <c r="E22" s="17"/>
      <c r="F22" s="17"/>
    </row>
    <row r="23" spans="1:6" x14ac:dyDescent="0.25">
      <c r="A23" s="6" t="s">
        <v>508</v>
      </c>
      <c r="B23" s="18"/>
      <c r="C23" s="18"/>
      <c r="D23" s="18"/>
      <c r="E23" s="18"/>
      <c r="F23" s="18"/>
    </row>
    <row r="24" spans="1:6" x14ac:dyDescent="0.25">
      <c r="A24" s="6"/>
      <c r="B24" s="18"/>
      <c r="C24" s="18"/>
      <c r="D24" s="18"/>
      <c r="E24" s="18"/>
      <c r="F24" s="18"/>
    </row>
    <row r="25" spans="1:6" ht="26.4" x14ac:dyDescent="0.25">
      <c r="A25" s="7" t="s">
        <v>1</v>
      </c>
      <c r="B25" s="8" t="s">
        <v>509</v>
      </c>
      <c r="C25" s="8" t="s">
        <v>512</v>
      </c>
      <c r="D25" s="8" t="s">
        <v>513</v>
      </c>
      <c r="E25" s="8" t="s">
        <v>510</v>
      </c>
      <c r="F25" s="9" t="s">
        <v>511</v>
      </c>
    </row>
    <row r="26" spans="1:6" x14ac:dyDescent="0.25">
      <c r="A26" s="10">
        <v>1</v>
      </c>
      <c r="B26" s="11">
        <v>2</v>
      </c>
      <c r="C26" s="11">
        <v>3</v>
      </c>
      <c r="D26" s="11">
        <v>4</v>
      </c>
      <c r="E26" s="11">
        <v>5</v>
      </c>
      <c r="F26" s="12">
        <v>6</v>
      </c>
    </row>
    <row r="27" spans="1:6" x14ac:dyDescent="0.25">
      <c r="A27" s="44" t="s">
        <v>9</v>
      </c>
      <c r="B27" s="47">
        <v>106125.13</v>
      </c>
      <c r="C27" s="47">
        <v>48985</v>
      </c>
      <c r="D27" s="47">
        <v>48971.7</v>
      </c>
      <c r="E27" s="48">
        <f>D27/B27*100</f>
        <v>46.145243826792012</v>
      </c>
      <c r="F27" s="48">
        <f>D27/C27*100</f>
        <v>99.972848831274874</v>
      </c>
    </row>
    <row r="28" spans="1:6" x14ac:dyDescent="0.25">
      <c r="A28" s="44" t="s">
        <v>10</v>
      </c>
      <c r="B28" s="47">
        <v>135492.51</v>
      </c>
      <c r="C28" s="47">
        <v>103150</v>
      </c>
      <c r="D28" s="47">
        <v>93789.24</v>
      </c>
      <c r="E28" s="48">
        <f>D28/B28*100</f>
        <v>69.22097760237817</v>
      </c>
      <c r="F28" s="48">
        <f>D28/C28*100</f>
        <v>90.925099369849733</v>
      </c>
    </row>
    <row r="29" spans="1:6" x14ac:dyDescent="0.25">
      <c r="A29" s="43" t="s">
        <v>537</v>
      </c>
      <c r="B29" s="45">
        <f>B27-B28</f>
        <v>-29367.380000000005</v>
      </c>
      <c r="C29" s="45">
        <f>C27-C28</f>
        <v>-54165</v>
      </c>
      <c r="D29" s="45">
        <f t="shared" ref="D29" si="5">D27-D28</f>
        <v>-44817.540000000008</v>
      </c>
      <c r="E29" s="46">
        <f>D29/B29*100</f>
        <v>152.60993660312906</v>
      </c>
      <c r="F29" s="46">
        <f>D29/C29*100</f>
        <v>82.7426197729161</v>
      </c>
    </row>
    <row r="30" spans="1:6" x14ac:dyDescent="0.25">
      <c r="A30" s="13"/>
      <c r="B30" s="16"/>
      <c r="C30" s="16"/>
      <c r="D30" s="16"/>
      <c r="E30" s="17"/>
      <c r="F30" s="17"/>
    </row>
    <row r="31" spans="1:6" x14ac:dyDescent="0.25">
      <c r="A31" s="6" t="s">
        <v>514</v>
      </c>
      <c r="B31" s="16"/>
      <c r="C31" s="16"/>
      <c r="D31" s="16"/>
      <c r="E31" s="17"/>
      <c r="F31" s="17"/>
    </row>
    <row r="32" spans="1:6" x14ac:dyDescent="0.25">
      <c r="A32" s="6"/>
      <c r="B32" s="16"/>
      <c r="C32" s="16"/>
      <c r="D32" s="16"/>
      <c r="E32" s="17"/>
      <c r="F32" s="17"/>
    </row>
    <row r="33" spans="1:6" ht="26.4" x14ac:dyDescent="0.25">
      <c r="A33" s="7" t="s">
        <v>1</v>
      </c>
      <c r="B33" s="8" t="s">
        <v>509</v>
      </c>
      <c r="C33" s="8" t="s">
        <v>512</v>
      </c>
      <c r="D33" s="8" t="s">
        <v>513</v>
      </c>
      <c r="E33" s="8" t="s">
        <v>510</v>
      </c>
      <c r="F33" s="9" t="s">
        <v>511</v>
      </c>
    </row>
    <row r="34" spans="1:6" x14ac:dyDescent="0.25">
      <c r="A34" s="10">
        <v>1</v>
      </c>
      <c r="B34" s="11">
        <v>2</v>
      </c>
      <c r="C34" s="11">
        <v>3</v>
      </c>
      <c r="D34" s="11">
        <v>4</v>
      </c>
      <c r="E34" s="11">
        <v>5</v>
      </c>
      <c r="F34" s="12">
        <v>6</v>
      </c>
    </row>
    <row r="35" spans="1:6" x14ac:dyDescent="0.25">
      <c r="A35" s="43" t="s">
        <v>539</v>
      </c>
      <c r="B35" s="45">
        <f>B21+B29</f>
        <v>1420998.4500000002</v>
      </c>
      <c r="C35" s="45">
        <f>C21+C29</f>
        <v>-2429141</v>
      </c>
      <c r="D35" s="49">
        <f>D21+D29</f>
        <v>-889012.25999999978</v>
      </c>
      <c r="E35" s="46">
        <f>(D35/B35)*100</f>
        <v>-62.562507369378174</v>
      </c>
      <c r="F35" s="46">
        <f>(D35/C35)*100</f>
        <v>36.597803915046498</v>
      </c>
    </row>
    <row r="36" spans="1:6" x14ac:dyDescent="0.25">
      <c r="A36" s="44" t="s">
        <v>540</v>
      </c>
      <c r="B36" s="47">
        <v>1008143.93</v>
      </c>
      <c r="C36" s="47">
        <v>2429141</v>
      </c>
      <c r="D36" s="50">
        <v>2429142.38</v>
      </c>
      <c r="E36" s="48">
        <f>(D36/B36)*100</f>
        <v>240.95194224896042</v>
      </c>
      <c r="F36" s="48">
        <f>(D36/C36)*100</f>
        <v>100.00005681020573</v>
      </c>
    </row>
    <row r="37" spans="1:6" x14ac:dyDescent="0.25">
      <c r="A37" s="43" t="s">
        <v>541</v>
      </c>
      <c r="B37" s="49">
        <f>B35+B36</f>
        <v>2429142.3800000004</v>
      </c>
      <c r="C37" s="49">
        <f>C35+C36</f>
        <v>0</v>
      </c>
      <c r="D37" s="49">
        <f t="shared" ref="D37" si="6">D35+D36</f>
        <v>1540130.12</v>
      </c>
      <c r="E37" s="46">
        <f>(D37/B37)*100</f>
        <v>63.402216876229375</v>
      </c>
      <c r="F37" s="46" t="s">
        <v>544</v>
      </c>
    </row>
    <row r="38" spans="1:6" x14ac:dyDescent="0.25">
      <c r="A38" s="13"/>
      <c r="B38" s="16"/>
      <c r="C38" s="16"/>
      <c r="D38" s="16"/>
      <c r="E38" s="17"/>
      <c r="F38" s="17"/>
    </row>
    <row r="39" spans="1:6" x14ac:dyDescent="0.25">
      <c r="A39" s="18"/>
      <c r="B39" s="18"/>
      <c r="C39" s="18"/>
      <c r="D39" s="18"/>
      <c r="E39" s="18"/>
      <c r="F39" s="18"/>
    </row>
    <row r="40" spans="1:6" x14ac:dyDescent="0.25">
      <c r="A40" s="69" t="s">
        <v>542</v>
      </c>
      <c r="B40" s="69"/>
      <c r="C40" s="69"/>
      <c r="D40" s="69"/>
      <c r="E40" s="69"/>
      <c r="F40" s="69"/>
    </row>
    <row r="41" spans="1:6" x14ac:dyDescent="0.25">
      <c r="A41" s="18"/>
      <c r="B41" s="18"/>
      <c r="C41" s="18"/>
      <c r="D41" s="18"/>
      <c r="E41" s="18"/>
      <c r="F41" s="18"/>
    </row>
    <row r="42" spans="1:6" ht="33" customHeight="1" x14ac:dyDescent="0.25">
      <c r="A42" s="70" t="s">
        <v>543</v>
      </c>
      <c r="B42" s="70"/>
      <c r="C42" s="70"/>
      <c r="D42" s="70"/>
      <c r="E42" s="70"/>
      <c r="F42" s="70"/>
    </row>
  </sheetData>
  <mergeCells count="8">
    <mergeCell ref="A40:F40"/>
    <mergeCell ref="A42:F42"/>
    <mergeCell ref="A1:F1"/>
    <mergeCell ref="A3:F3"/>
    <mergeCell ref="A5:F5"/>
    <mergeCell ref="A7:F7"/>
    <mergeCell ref="A9:F9"/>
    <mergeCell ref="A11:F11"/>
  </mergeCells>
  <pageMargins left="0.7" right="0.7" top="0.75" bottom="0.75" header="0.3" footer="0.3"/>
  <pageSetup paperSize="9" scale="8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38"/>
  <sheetViews>
    <sheetView zoomScaleNormal="100" workbookViewId="0"/>
  </sheetViews>
  <sheetFormatPr defaultRowHeight="14.4" x14ac:dyDescent="0.3"/>
  <cols>
    <col min="1" max="1" width="83.33203125" bestFit="1" customWidth="1"/>
    <col min="2" max="4" width="11.6640625" bestFit="1" customWidth="1"/>
    <col min="5" max="5" width="7.88671875" bestFit="1" customWidth="1"/>
    <col min="6" max="6" width="6.44140625" bestFit="1" customWidth="1"/>
  </cols>
  <sheetData>
    <row r="1" spans="1:6" x14ac:dyDescent="0.3">
      <c r="A1" s="13" t="s">
        <v>2</v>
      </c>
      <c r="B1" s="13"/>
      <c r="C1" s="13"/>
      <c r="D1" s="13"/>
      <c r="E1" s="13"/>
      <c r="F1" s="13"/>
    </row>
    <row r="2" spans="1:6" x14ac:dyDescent="0.3">
      <c r="A2" s="14"/>
      <c r="B2" s="14"/>
      <c r="C2" s="14"/>
      <c r="D2" s="14"/>
      <c r="E2" s="14"/>
      <c r="F2" s="14"/>
    </row>
    <row r="3" spans="1:6" x14ac:dyDescent="0.3">
      <c r="A3" s="13" t="s">
        <v>515</v>
      </c>
      <c r="B3" s="13"/>
      <c r="C3" s="13"/>
      <c r="D3" s="13"/>
      <c r="E3" s="13"/>
      <c r="F3" s="13"/>
    </row>
    <row r="4" spans="1:6" x14ac:dyDescent="0.3">
      <c r="A4" s="14"/>
      <c r="B4" s="14"/>
      <c r="C4" s="14"/>
      <c r="D4" s="14"/>
      <c r="E4" s="14"/>
      <c r="F4" s="14"/>
    </row>
    <row r="5" spans="1:6" ht="26.4" x14ac:dyDescent="0.3">
      <c r="A5" s="7" t="s">
        <v>1</v>
      </c>
      <c r="B5" s="8" t="s">
        <v>509</v>
      </c>
      <c r="C5" s="8" t="s">
        <v>512</v>
      </c>
      <c r="D5" s="8" t="s">
        <v>513</v>
      </c>
      <c r="E5" s="8" t="s">
        <v>510</v>
      </c>
      <c r="F5" s="9" t="s">
        <v>511</v>
      </c>
    </row>
    <row r="6" spans="1:6" x14ac:dyDescent="0.3">
      <c r="A6" s="10">
        <v>1</v>
      </c>
      <c r="B6" s="11">
        <v>2</v>
      </c>
      <c r="C6" s="11">
        <v>3</v>
      </c>
      <c r="D6" s="11">
        <v>4</v>
      </c>
      <c r="E6" s="11">
        <v>5</v>
      </c>
      <c r="F6" s="12">
        <v>6</v>
      </c>
    </row>
    <row r="7" spans="1:6" x14ac:dyDescent="0.3">
      <c r="A7" s="13" t="s">
        <v>3</v>
      </c>
      <c r="B7" s="16">
        <v>3822993.04</v>
      </c>
      <c r="C7" s="16">
        <v>3582534</v>
      </c>
      <c r="D7" s="16">
        <f>D8+D21+D29+D37+D47+D50</f>
        <v>3273560.8</v>
      </c>
      <c r="E7" s="17">
        <v>85.63</v>
      </c>
      <c r="F7" s="17">
        <v>91.38</v>
      </c>
    </row>
    <row r="8" spans="1:6" x14ac:dyDescent="0.3">
      <c r="A8" s="13" t="s">
        <v>11</v>
      </c>
      <c r="B8" s="16">
        <v>1291133.8999999999</v>
      </c>
      <c r="C8" s="16">
        <v>1501415</v>
      </c>
      <c r="D8" s="16">
        <f>D9+D16+D19</f>
        <v>1622232.16</v>
      </c>
      <c r="E8" s="17">
        <v>125.64</v>
      </c>
      <c r="F8" s="17">
        <v>108.05</v>
      </c>
    </row>
    <row r="9" spans="1:6" x14ac:dyDescent="0.3">
      <c r="A9" s="18" t="s">
        <v>12</v>
      </c>
      <c r="B9" s="19">
        <v>841299.62</v>
      </c>
      <c r="C9" s="19" t="s">
        <v>0</v>
      </c>
      <c r="D9" s="19">
        <f>D10+D11+D12+D13+D14+D15</f>
        <v>1171349.51</v>
      </c>
      <c r="E9" s="20">
        <v>139.22999999999999</v>
      </c>
      <c r="F9" s="20" t="s">
        <v>0</v>
      </c>
    </row>
    <row r="10" spans="1:6" x14ac:dyDescent="0.3">
      <c r="A10" s="18" t="s">
        <v>13</v>
      </c>
      <c r="B10" s="19">
        <v>582814.53</v>
      </c>
      <c r="C10" s="19" t="s">
        <v>0</v>
      </c>
      <c r="D10" s="19">
        <v>768685.07</v>
      </c>
      <c r="E10" s="20">
        <v>131.88999999999999</v>
      </c>
      <c r="F10" s="20" t="s">
        <v>0</v>
      </c>
    </row>
    <row r="11" spans="1:6" x14ac:dyDescent="0.3">
      <c r="A11" s="18" t="s">
        <v>14</v>
      </c>
      <c r="B11" s="19">
        <v>101351.71</v>
      </c>
      <c r="C11" s="19" t="s">
        <v>0</v>
      </c>
      <c r="D11" s="19">
        <v>101612.21</v>
      </c>
      <c r="E11" s="20">
        <v>100.26</v>
      </c>
      <c r="F11" s="20" t="s">
        <v>0</v>
      </c>
    </row>
    <row r="12" spans="1:6" x14ac:dyDescent="0.3">
      <c r="A12" s="18" t="s">
        <v>15</v>
      </c>
      <c r="B12" s="19">
        <v>69556.63</v>
      </c>
      <c r="C12" s="19" t="s">
        <v>0</v>
      </c>
      <c r="D12" s="19">
        <v>143168.85999999999</v>
      </c>
      <c r="E12" s="20">
        <v>205.83</v>
      </c>
      <c r="F12" s="20" t="s">
        <v>0</v>
      </c>
    </row>
    <row r="13" spans="1:6" x14ac:dyDescent="0.3">
      <c r="A13" s="18" t="s">
        <v>16</v>
      </c>
      <c r="B13" s="19">
        <v>119687.53</v>
      </c>
      <c r="C13" s="19" t="s">
        <v>0</v>
      </c>
      <c r="D13" s="19">
        <v>181502.04</v>
      </c>
      <c r="E13" s="20">
        <v>151.65</v>
      </c>
      <c r="F13" s="20" t="s">
        <v>0</v>
      </c>
    </row>
    <row r="14" spans="1:6" x14ac:dyDescent="0.3">
      <c r="A14" s="18" t="s">
        <v>17</v>
      </c>
      <c r="B14" s="19">
        <v>21070.13</v>
      </c>
      <c r="C14" s="19" t="s">
        <v>0</v>
      </c>
      <c r="D14" s="19">
        <v>37068.480000000003</v>
      </c>
      <c r="E14" s="20">
        <v>175.93</v>
      </c>
      <c r="F14" s="20" t="s">
        <v>0</v>
      </c>
    </row>
    <row r="15" spans="1:6" x14ac:dyDescent="0.3">
      <c r="A15" s="18" t="s">
        <v>18</v>
      </c>
      <c r="B15" s="19">
        <v>-53180.91</v>
      </c>
      <c r="C15" s="19" t="s">
        <v>0</v>
      </c>
      <c r="D15" s="19">
        <v>-60687.15</v>
      </c>
      <c r="E15" s="20">
        <v>114.11</v>
      </c>
      <c r="F15" s="20" t="s">
        <v>0</v>
      </c>
    </row>
    <row r="16" spans="1:6" x14ac:dyDescent="0.3">
      <c r="A16" s="18" t="s">
        <v>19</v>
      </c>
      <c r="B16" s="19">
        <v>310637.71000000002</v>
      </c>
      <c r="C16" s="19" t="s">
        <v>0</v>
      </c>
      <c r="D16" s="19">
        <f>D17+D18</f>
        <v>300787.37</v>
      </c>
      <c r="E16" s="20">
        <v>96.83</v>
      </c>
      <c r="F16" s="20" t="s">
        <v>0</v>
      </c>
    </row>
    <row r="17" spans="1:6" x14ac:dyDescent="0.3">
      <c r="A17" s="18" t="s">
        <v>20</v>
      </c>
      <c r="B17" s="19">
        <v>131944.97</v>
      </c>
      <c r="C17" s="19" t="s">
        <v>0</v>
      </c>
      <c r="D17" s="19">
        <v>163966.17000000001</v>
      </c>
      <c r="E17" s="20">
        <v>124.27</v>
      </c>
      <c r="F17" s="20" t="s">
        <v>0</v>
      </c>
    </row>
    <row r="18" spans="1:6" x14ac:dyDescent="0.3">
      <c r="A18" s="18" t="s">
        <v>21</v>
      </c>
      <c r="B18" s="19">
        <v>178692.74</v>
      </c>
      <c r="C18" s="19" t="s">
        <v>0</v>
      </c>
      <c r="D18" s="19">
        <v>136821.20000000001</v>
      </c>
      <c r="E18" s="20">
        <v>76.569999999999993</v>
      </c>
      <c r="F18" s="20" t="s">
        <v>0</v>
      </c>
    </row>
    <row r="19" spans="1:6" x14ac:dyDescent="0.3">
      <c r="A19" s="18" t="s">
        <v>22</v>
      </c>
      <c r="B19" s="19">
        <v>139196.57</v>
      </c>
      <c r="C19" s="19" t="s">
        <v>0</v>
      </c>
      <c r="D19" s="19">
        <f>D20</f>
        <v>150095.28</v>
      </c>
      <c r="E19" s="20">
        <v>107.83</v>
      </c>
      <c r="F19" s="20" t="s">
        <v>0</v>
      </c>
    </row>
    <row r="20" spans="1:6" x14ac:dyDescent="0.3">
      <c r="A20" s="18" t="s">
        <v>23</v>
      </c>
      <c r="B20" s="19">
        <v>139196.57</v>
      </c>
      <c r="C20" s="19" t="s">
        <v>0</v>
      </c>
      <c r="D20" s="19">
        <v>150095.28</v>
      </c>
      <c r="E20" s="20">
        <v>107.83</v>
      </c>
      <c r="F20" s="20" t="s">
        <v>0</v>
      </c>
    </row>
    <row r="21" spans="1:6" x14ac:dyDescent="0.3">
      <c r="A21" s="13" t="s">
        <v>24</v>
      </c>
      <c r="B21" s="16">
        <v>93096.95</v>
      </c>
      <c r="C21" s="16">
        <v>399530</v>
      </c>
      <c r="D21" s="16">
        <f>D22+D25+D27</f>
        <v>148615.81</v>
      </c>
      <c r="E21" s="17">
        <v>159.63999999999999</v>
      </c>
      <c r="F21" s="17">
        <v>37.200000000000003</v>
      </c>
    </row>
    <row r="22" spans="1:6" x14ac:dyDescent="0.3">
      <c r="A22" s="18" t="s">
        <v>25</v>
      </c>
      <c r="B22" s="19">
        <v>59359.85</v>
      </c>
      <c r="C22" s="19" t="s">
        <v>0</v>
      </c>
      <c r="D22" s="19">
        <f>D23+D24</f>
        <v>126496.89</v>
      </c>
      <c r="E22" s="20">
        <v>213.1</v>
      </c>
      <c r="F22" s="20" t="s">
        <v>0</v>
      </c>
    </row>
    <row r="23" spans="1:6" x14ac:dyDescent="0.3">
      <c r="A23" s="18" t="s">
        <v>26</v>
      </c>
      <c r="B23" s="19">
        <v>20023.78</v>
      </c>
      <c r="C23" s="19" t="s">
        <v>0</v>
      </c>
      <c r="D23" s="19">
        <v>26496.89</v>
      </c>
      <c r="E23" s="20">
        <v>132.33000000000001</v>
      </c>
      <c r="F23" s="20" t="s">
        <v>0</v>
      </c>
    </row>
    <row r="24" spans="1:6" x14ac:dyDescent="0.3">
      <c r="A24" s="18" t="s">
        <v>27</v>
      </c>
      <c r="B24" s="19">
        <v>39336.07</v>
      </c>
      <c r="C24" s="19" t="s">
        <v>0</v>
      </c>
      <c r="D24" s="19">
        <v>100000</v>
      </c>
      <c r="E24" s="20">
        <v>254.22</v>
      </c>
      <c r="F24" s="20" t="s">
        <v>0</v>
      </c>
    </row>
    <row r="25" spans="1:6" x14ac:dyDescent="0.3">
      <c r="A25" s="18" t="s">
        <v>28</v>
      </c>
      <c r="B25" s="19">
        <v>16281</v>
      </c>
      <c r="C25" s="19" t="s">
        <v>0</v>
      </c>
      <c r="D25" s="19">
        <f>D26</f>
        <v>22118.92</v>
      </c>
      <c r="E25" s="20">
        <v>135.86000000000001</v>
      </c>
      <c r="F25" s="20" t="s">
        <v>0</v>
      </c>
    </row>
    <row r="26" spans="1:6" x14ac:dyDescent="0.3">
      <c r="A26" s="18" t="s">
        <v>29</v>
      </c>
      <c r="B26" s="19">
        <v>16281</v>
      </c>
      <c r="C26" s="19" t="s">
        <v>0</v>
      </c>
      <c r="D26" s="19">
        <v>22118.92</v>
      </c>
      <c r="E26" s="20">
        <v>135.86000000000001</v>
      </c>
      <c r="F26" s="20" t="s">
        <v>0</v>
      </c>
    </row>
    <row r="27" spans="1:6" x14ac:dyDescent="0.3">
      <c r="A27" s="18" t="s">
        <v>30</v>
      </c>
      <c r="B27" s="19">
        <v>17456.099999999999</v>
      </c>
      <c r="C27" s="19" t="s">
        <v>0</v>
      </c>
      <c r="D27" s="19">
        <f>D28</f>
        <v>0</v>
      </c>
      <c r="E27" s="20">
        <v>0</v>
      </c>
      <c r="F27" s="20" t="s">
        <v>0</v>
      </c>
    </row>
    <row r="28" spans="1:6" x14ac:dyDescent="0.3">
      <c r="A28" s="18" t="s">
        <v>31</v>
      </c>
      <c r="B28" s="19">
        <v>17456.099999999999</v>
      </c>
      <c r="C28" s="19" t="s">
        <v>0</v>
      </c>
      <c r="D28" s="19">
        <v>0</v>
      </c>
      <c r="E28" s="20">
        <v>0</v>
      </c>
      <c r="F28" s="20" t="s">
        <v>0</v>
      </c>
    </row>
    <row r="29" spans="1:6" x14ac:dyDescent="0.3">
      <c r="A29" s="13" t="s">
        <v>32</v>
      </c>
      <c r="B29" s="16">
        <v>1272470.67</v>
      </c>
      <c r="C29" s="16">
        <v>521234</v>
      </c>
      <c r="D29" s="16">
        <f>D30+D33</f>
        <v>434396.81999999995</v>
      </c>
      <c r="E29" s="17">
        <v>34.14</v>
      </c>
      <c r="F29" s="17">
        <v>83.34</v>
      </c>
    </row>
    <row r="30" spans="1:6" x14ac:dyDescent="0.3">
      <c r="A30" s="18" t="s">
        <v>33</v>
      </c>
      <c r="B30" s="19">
        <v>11095.66</v>
      </c>
      <c r="C30" s="19" t="s">
        <v>0</v>
      </c>
      <c r="D30" s="19">
        <f>D31+D32</f>
        <v>3193.4100000000003</v>
      </c>
      <c r="E30" s="20">
        <v>28.78</v>
      </c>
      <c r="F30" s="20" t="s">
        <v>0</v>
      </c>
    </row>
    <row r="31" spans="1:6" x14ac:dyDescent="0.3">
      <c r="A31" s="18" t="s">
        <v>34</v>
      </c>
      <c r="B31" s="19">
        <v>10269.870000000001</v>
      </c>
      <c r="C31" s="19" t="s">
        <v>0</v>
      </c>
      <c r="D31" s="19">
        <v>21.11</v>
      </c>
      <c r="E31" s="20">
        <v>0.21</v>
      </c>
      <c r="F31" s="20" t="s">
        <v>0</v>
      </c>
    </row>
    <row r="32" spans="1:6" x14ac:dyDescent="0.3">
      <c r="A32" s="18" t="s">
        <v>35</v>
      </c>
      <c r="B32" s="19">
        <v>825.79</v>
      </c>
      <c r="C32" s="19" t="s">
        <v>0</v>
      </c>
      <c r="D32" s="19">
        <v>3172.3</v>
      </c>
      <c r="E32" s="20">
        <v>384.15</v>
      </c>
      <c r="F32" s="20" t="s">
        <v>0</v>
      </c>
    </row>
    <row r="33" spans="1:6" x14ac:dyDescent="0.3">
      <c r="A33" s="18" t="s">
        <v>36</v>
      </c>
      <c r="B33" s="19">
        <v>1261375.01</v>
      </c>
      <c r="C33" s="19" t="s">
        <v>0</v>
      </c>
      <c r="D33" s="19">
        <f>D34+D35+D36</f>
        <v>431203.41</v>
      </c>
      <c r="E33" s="20">
        <v>34.19</v>
      </c>
      <c r="F33" s="20" t="s">
        <v>0</v>
      </c>
    </row>
    <row r="34" spans="1:6" x14ac:dyDescent="0.3">
      <c r="A34" s="18" t="s">
        <v>37</v>
      </c>
      <c r="B34" s="19">
        <v>50263.46</v>
      </c>
      <c r="C34" s="19" t="s">
        <v>0</v>
      </c>
      <c r="D34" s="19">
        <v>77540.44</v>
      </c>
      <c r="E34" s="20">
        <v>154.27000000000001</v>
      </c>
      <c r="F34" s="20" t="s">
        <v>0</v>
      </c>
    </row>
    <row r="35" spans="1:6" x14ac:dyDescent="0.3">
      <c r="A35" s="18" t="s">
        <v>38</v>
      </c>
      <c r="B35" s="19">
        <v>1202519.8600000001</v>
      </c>
      <c r="C35" s="19" t="s">
        <v>0</v>
      </c>
      <c r="D35" s="19">
        <v>341307.92</v>
      </c>
      <c r="E35" s="20">
        <v>28.38</v>
      </c>
      <c r="F35" s="20" t="s">
        <v>0</v>
      </c>
    </row>
    <row r="36" spans="1:6" x14ac:dyDescent="0.3">
      <c r="A36" s="18" t="s">
        <v>39</v>
      </c>
      <c r="B36" s="19">
        <v>8591.69</v>
      </c>
      <c r="C36" s="19" t="s">
        <v>0</v>
      </c>
      <c r="D36" s="19">
        <v>12355.05</v>
      </c>
      <c r="E36" s="20">
        <v>143.80000000000001</v>
      </c>
      <c r="F36" s="20" t="s">
        <v>0</v>
      </c>
    </row>
    <row r="37" spans="1:6" x14ac:dyDescent="0.3">
      <c r="A37" s="13" t="s">
        <v>40</v>
      </c>
      <c r="B37" s="16">
        <v>1165997.53</v>
      </c>
      <c r="C37" s="16">
        <v>1130025</v>
      </c>
      <c r="D37" s="16">
        <f>D38+D41+D44</f>
        <v>1068316.01</v>
      </c>
      <c r="E37" s="17">
        <v>91.62</v>
      </c>
      <c r="F37" s="17">
        <v>94.54</v>
      </c>
    </row>
    <row r="38" spans="1:6" x14ac:dyDescent="0.3">
      <c r="A38" s="18" t="s">
        <v>41</v>
      </c>
      <c r="B38" s="19">
        <v>373041.61</v>
      </c>
      <c r="C38" s="19" t="s">
        <v>0</v>
      </c>
      <c r="D38" s="19">
        <f>D39+D40</f>
        <v>425261.45</v>
      </c>
      <c r="E38" s="20">
        <v>114</v>
      </c>
      <c r="F38" s="20" t="s">
        <v>0</v>
      </c>
    </row>
    <row r="39" spans="1:6" x14ac:dyDescent="0.3">
      <c r="A39" s="18" t="s">
        <v>42</v>
      </c>
      <c r="B39" s="19" t="s">
        <v>0</v>
      </c>
      <c r="C39" s="19" t="s">
        <v>0</v>
      </c>
      <c r="D39" s="19">
        <v>26.56</v>
      </c>
      <c r="E39" s="20">
        <v>0</v>
      </c>
      <c r="F39" s="20" t="s">
        <v>0</v>
      </c>
    </row>
    <row r="40" spans="1:6" x14ac:dyDescent="0.3">
      <c r="A40" s="18" t="s">
        <v>43</v>
      </c>
      <c r="B40" s="19">
        <v>373041.61</v>
      </c>
      <c r="C40" s="19" t="s">
        <v>0</v>
      </c>
      <c r="D40" s="19">
        <v>425234.89</v>
      </c>
      <c r="E40" s="20">
        <v>113.99</v>
      </c>
      <c r="F40" s="20" t="s">
        <v>0</v>
      </c>
    </row>
    <row r="41" spans="1:6" x14ac:dyDescent="0.3">
      <c r="A41" s="18" t="s">
        <v>44</v>
      </c>
      <c r="B41" s="19">
        <v>76695.37</v>
      </c>
      <c r="C41" s="19" t="s">
        <v>0</v>
      </c>
      <c r="D41" s="19">
        <f>D42+D43</f>
        <v>115651.93</v>
      </c>
      <c r="E41" s="20">
        <v>150.79</v>
      </c>
      <c r="F41" s="20" t="s">
        <v>0</v>
      </c>
    </row>
    <row r="42" spans="1:6" x14ac:dyDescent="0.3">
      <c r="A42" s="18" t="s">
        <v>45</v>
      </c>
      <c r="B42" s="19">
        <v>25.13</v>
      </c>
      <c r="C42" s="19" t="s">
        <v>0</v>
      </c>
      <c r="D42" s="19">
        <v>0</v>
      </c>
      <c r="E42" s="20">
        <v>0</v>
      </c>
      <c r="F42" s="20" t="s">
        <v>0</v>
      </c>
    </row>
    <row r="43" spans="1:6" x14ac:dyDescent="0.3">
      <c r="A43" s="18" t="s">
        <v>46</v>
      </c>
      <c r="B43" s="19">
        <v>76670.240000000005</v>
      </c>
      <c r="C43" s="19" t="s">
        <v>0</v>
      </c>
      <c r="D43" s="19">
        <v>115651.93</v>
      </c>
      <c r="E43" s="20">
        <v>150.84</v>
      </c>
      <c r="F43" s="20" t="s">
        <v>0</v>
      </c>
    </row>
    <row r="44" spans="1:6" x14ac:dyDescent="0.3">
      <c r="A44" s="18" t="s">
        <v>47</v>
      </c>
      <c r="B44" s="19">
        <v>716260.55</v>
      </c>
      <c r="C44" s="19" t="s">
        <v>0</v>
      </c>
      <c r="D44" s="19">
        <f>D45+D46</f>
        <v>527402.63</v>
      </c>
      <c r="E44" s="20">
        <v>73.63</v>
      </c>
      <c r="F44" s="20" t="s">
        <v>0</v>
      </c>
    </row>
    <row r="45" spans="1:6" x14ac:dyDescent="0.3">
      <c r="A45" s="18" t="s">
        <v>48</v>
      </c>
      <c r="B45" s="19">
        <v>271305.84000000003</v>
      </c>
      <c r="C45" s="19" t="s">
        <v>0</v>
      </c>
      <c r="D45" s="19">
        <v>59898.38</v>
      </c>
      <c r="E45" s="20">
        <v>22.08</v>
      </c>
      <c r="F45" s="20" t="s">
        <v>0</v>
      </c>
    </row>
    <row r="46" spans="1:6" x14ac:dyDescent="0.3">
      <c r="A46" s="18" t="s">
        <v>49</v>
      </c>
      <c r="B46" s="19">
        <v>444954.71</v>
      </c>
      <c r="C46" s="19" t="s">
        <v>0</v>
      </c>
      <c r="D46" s="19">
        <v>467504.25</v>
      </c>
      <c r="E46" s="20">
        <v>105.07</v>
      </c>
      <c r="F46" s="20" t="s">
        <v>0</v>
      </c>
    </row>
    <row r="47" spans="1:6" x14ac:dyDescent="0.3">
      <c r="A47" s="13" t="s">
        <v>50</v>
      </c>
      <c r="B47" s="16">
        <v>2</v>
      </c>
      <c r="C47" s="16">
        <v>30000</v>
      </c>
      <c r="D47" s="16">
        <f>D48</f>
        <v>0</v>
      </c>
      <c r="E47" s="17">
        <v>0</v>
      </c>
      <c r="F47" s="17" t="s">
        <v>0</v>
      </c>
    </row>
    <row r="48" spans="1:6" x14ac:dyDescent="0.3">
      <c r="A48" s="18" t="s">
        <v>51</v>
      </c>
      <c r="B48" s="19">
        <v>2</v>
      </c>
      <c r="C48" s="19" t="s">
        <v>0</v>
      </c>
      <c r="D48" s="19">
        <f>D49</f>
        <v>0</v>
      </c>
      <c r="E48" s="20">
        <v>0</v>
      </c>
      <c r="F48" s="20" t="s">
        <v>0</v>
      </c>
    </row>
    <row r="49" spans="1:6" x14ac:dyDescent="0.3">
      <c r="A49" s="18" t="s">
        <v>52</v>
      </c>
      <c r="B49" s="19">
        <v>2</v>
      </c>
      <c r="C49" s="19" t="s">
        <v>0</v>
      </c>
      <c r="D49" s="19">
        <v>0</v>
      </c>
      <c r="E49" s="20">
        <v>0</v>
      </c>
      <c r="F49" s="20" t="s">
        <v>0</v>
      </c>
    </row>
    <row r="50" spans="1:6" x14ac:dyDescent="0.3">
      <c r="A50" s="13" t="s">
        <v>53</v>
      </c>
      <c r="B50" s="16">
        <v>291.99</v>
      </c>
      <c r="C50" s="16">
        <v>330</v>
      </c>
      <c r="D50" s="16">
        <f>D51</f>
        <v>0</v>
      </c>
      <c r="E50" s="17">
        <v>0</v>
      </c>
      <c r="F50" s="17" t="s">
        <v>0</v>
      </c>
    </row>
    <row r="51" spans="1:6" x14ac:dyDescent="0.3">
      <c r="A51" s="18" t="s">
        <v>54</v>
      </c>
      <c r="B51" s="19">
        <v>291.99</v>
      </c>
      <c r="C51" s="19" t="s">
        <v>0</v>
      </c>
      <c r="D51" s="19">
        <f>D52</f>
        <v>0</v>
      </c>
      <c r="E51" s="20">
        <v>0</v>
      </c>
      <c r="F51" s="20" t="s">
        <v>0</v>
      </c>
    </row>
    <row r="52" spans="1:6" x14ac:dyDescent="0.3">
      <c r="A52" s="18" t="s">
        <v>55</v>
      </c>
      <c r="B52" s="19">
        <v>291.99</v>
      </c>
      <c r="C52" s="19" t="s">
        <v>0</v>
      </c>
      <c r="D52" s="19">
        <v>0</v>
      </c>
      <c r="E52" s="20">
        <v>0</v>
      </c>
      <c r="F52" s="20" t="s">
        <v>0</v>
      </c>
    </row>
    <row r="53" spans="1:6" x14ac:dyDescent="0.3">
      <c r="A53" s="13" t="s">
        <v>4</v>
      </c>
      <c r="B53" s="16">
        <v>31410</v>
      </c>
      <c r="C53" s="16">
        <v>15950</v>
      </c>
      <c r="D53" s="16">
        <f>D54</f>
        <v>33000</v>
      </c>
      <c r="E53" s="17">
        <v>105.06</v>
      </c>
      <c r="F53" s="17">
        <v>206.9</v>
      </c>
    </row>
    <row r="54" spans="1:6" x14ac:dyDescent="0.3">
      <c r="A54" s="13" t="s">
        <v>56</v>
      </c>
      <c r="B54" s="16">
        <v>31410</v>
      </c>
      <c r="C54" s="16">
        <v>15950</v>
      </c>
      <c r="D54" s="16">
        <f>D55</f>
        <v>33000</v>
      </c>
      <c r="E54" s="17">
        <v>105.06</v>
      </c>
      <c r="F54" s="17">
        <v>206.9</v>
      </c>
    </row>
    <row r="55" spans="1:6" x14ac:dyDescent="0.3">
      <c r="A55" s="18" t="s">
        <v>57</v>
      </c>
      <c r="B55" s="19">
        <v>31410</v>
      </c>
      <c r="C55" s="19" t="s">
        <v>0</v>
      </c>
      <c r="D55" s="19">
        <f>D56</f>
        <v>33000</v>
      </c>
      <c r="E55" s="20">
        <v>105.06</v>
      </c>
      <c r="F55" s="20" t="s">
        <v>0</v>
      </c>
    </row>
    <row r="56" spans="1:6" x14ac:dyDescent="0.3">
      <c r="A56" s="18" t="s">
        <v>58</v>
      </c>
      <c r="B56" s="19">
        <v>31410</v>
      </c>
      <c r="C56" s="19" t="s">
        <v>0</v>
      </c>
      <c r="D56" s="19">
        <v>33000</v>
      </c>
      <c r="E56" s="20">
        <v>105.06</v>
      </c>
      <c r="F56" s="20" t="s">
        <v>0</v>
      </c>
    </row>
    <row r="57" spans="1:6" x14ac:dyDescent="0.3">
      <c r="A57" s="13" t="s">
        <v>6</v>
      </c>
      <c r="B57" s="16">
        <v>2002436.45</v>
      </c>
      <c r="C57" s="16">
        <v>2597440</v>
      </c>
      <c r="D57" s="16">
        <f>D58+D65+D95+D101+D107+D111</f>
        <v>2321927.0900000003</v>
      </c>
      <c r="E57" s="17">
        <v>115.96</v>
      </c>
      <c r="F57" s="17">
        <v>89.39</v>
      </c>
    </row>
    <row r="58" spans="1:6" x14ac:dyDescent="0.3">
      <c r="A58" s="13" t="s">
        <v>59</v>
      </c>
      <c r="B58" s="16">
        <v>206411.83</v>
      </c>
      <c r="C58" s="16">
        <v>258135</v>
      </c>
      <c r="D58" s="16">
        <f>D59+D61+D63</f>
        <v>252294.79</v>
      </c>
      <c r="E58" s="17">
        <v>122.23</v>
      </c>
      <c r="F58" s="17">
        <v>97.74</v>
      </c>
    </row>
    <row r="59" spans="1:6" x14ac:dyDescent="0.3">
      <c r="A59" s="18" t="s">
        <v>60</v>
      </c>
      <c r="B59" s="19">
        <v>166821.5</v>
      </c>
      <c r="C59" s="19" t="s">
        <v>0</v>
      </c>
      <c r="D59" s="19">
        <f>D60</f>
        <v>200875.22</v>
      </c>
      <c r="E59" s="20">
        <v>120.41</v>
      </c>
      <c r="F59" s="20" t="s">
        <v>0</v>
      </c>
    </row>
    <row r="60" spans="1:6" x14ac:dyDescent="0.3">
      <c r="A60" s="18" t="s">
        <v>61</v>
      </c>
      <c r="B60" s="19">
        <v>166821.5</v>
      </c>
      <c r="C60" s="19" t="s">
        <v>0</v>
      </c>
      <c r="D60" s="19">
        <v>200875.22</v>
      </c>
      <c r="E60" s="20">
        <v>120.41</v>
      </c>
      <c r="F60" s="20" t="s">
        <v>0</v>
      </c>
    </row>
    <row r="61" spans="1:6" x14ac:dyDescent="0.3">
      <c r="A61" s="18" t="s">
        <v>62</v>
      </c>
      <c r="B61" s="19">
        <v>16007.68</v>
      </c>
      <c r="C61" s="19" t="s">
        <v>0</v>
      </c>
      <c r="D61" s="19">
        <f>D62</f>
        <v>18946.45</v>
      </c>
      <c r="E61" s="20">
        <v>118.36</v>
      </c>
      <c r="F61" s="20" t="s">
        <v>0</v>
      </c>
    </row>
    <row r="62" spans="1:6" x14ac:dyDescent="0.3">
      <c r="A62" s="18" t="s">
        <v>63</v>
      </c>
      <c r="B62" s="19">
        <v>16007.68</v>
      </c>
      <c r="C62" s="19" t="s">
        <v>0</v>
      </c>
      <c r="D62" s="19">
        <v>18946.45</v>
      </c>
      <c r="E62" s="20">
        <v>118.36</v>
      </c>
      <c r="F62" s="20" t="s">
        <v>0</v>
      </c>
    </row>
    <row r="63" spans="1:6" x14ac:dyDescent="0.3">
      <c r="A63" s="18" t="s">
        <v>64</v>
      </c>
      <c r="B63" s="19">
        <v>23582.65</v>
      </c>
      <c r="C63" s="19" t="s">
        <v>0</v>
      </c>
      <c r="D63" s="19">
        <f>D64</f>
        <v>32473.119999999999</v>
      </c>
      <c r="E63" s="20">
        <v>137.69999999999999</v>
      </c>
      <c r="F63" s="20" t="s">
        <v>0</v>
      </c>
    </row>
    <row r="64" spans="1:6" x14ac:dyDescent="0.3">
      <c r="A64" s="18" t="s">
        <v>65</v>
      </c>
      <c r="B64" s="19">
        <v>23582.65</v>
      </c>
      <c r="C64" s="19" t="s">
        <v>0</v>
      </c>
      <c r="D64" s="19">
        <v>32473.119999999999</v>
      </c>
      <c r="E64" s="20">
        <v>137.69999999999999</v>
      </c>
      <c r="F64" s="20" t="s">
        <v>0</v>
      </c>
    </row>
    <row r="65" spans="1:6" x14ac:dyDescent="0.3">
      <c r="A65" s="13" t="s">
        <v>66</v>
      </c>
      <c r="B65" s="16">
        <v>793754.26</v>
      </c>
      <c r="C65" s="16">
        <v>1194050</v>
      </c>
      <c r="D65" s="16">
        <f>D66+D70+D76+D86+D88</f>
        <v>1014484.2200000002</v>
      </c>
      <c r="E65" s="17">
        <v>127.81</v>
      </c>
      <c r="F65" s="17">
        <v>84.96</v>
      </c>
    </row>
    <row r="66" spans="1:6" x14ac:dyDescent="0.3">
      <c r="A66" s="18" t="s">
        <v>67</v>
      </c>
      <c r="B66" s="19">
        <v>3233.93</v>
      </c>
      <c r="C66" s="19" t="s">
        <v>0</v>
      </c>
      <c r="D66" s="19">
        <f>D67+D68+D69</f>
        <v>8088.2699999999995</v>
      </c>
      <c r="E66" s="20">
        <v>250.11</v>
      </c>
      <c r="F66" s="20" t="s">
        <v>0</v>
      </c>
    </row>
    <row r="67" spans="1:6" x14ac:dyDescent="0.3">
      <c r="A67" s="18" t="s">
        <v>68</v>
      </c>
      <c r="B67" s="19">
        <v>260.17</v>
      </c>
      <c r="C67" s="19" t="s">
        <v>0</v>
      </c>
      <c r="D67" s="19">
        <v>434.37</v>
      </c>
      <c r="E67" s="20">
        <v>166.96</v>
      </c>
      <c r="F67" s="20" t="s">
        <v>0</v>
      </c>
    </row>
    <row r="68" spans="1:6" x14ac:dyDescent="0.3">
      <c r="A68" s="18" t="s">
        <v>69</v>
      </c>
      <c r="B68" s="19">
        <v>2509.38</v>
      </c>
      <c r="C68" s="19" t="s">
        <v>0</v>
      </c>
      <c r="D68" s="19">
        <v>6473.9</v>
      </c>
      <c r="E68" s="20">
        <v>257.99</v>
      </c>
      <c r="F68" s="20" t="s">
        <v>0</v>
      </c>
    </row>
    <row r="69" spans="1:6" x14ac:dyDescent="0.3">
      <c r="A69" s="18" t="s">
        <v>70</v>
      </c>
      <c r="B69" s="19">
        <v>464.38</v>
      </c>
      <c r="C69" s="19" t="s">
        <v>0</v>
      </c>
      <c r="D69" s="19">
        <v>1180</v>
      </c>
      <c r="E69" s="20">
        <v>254.1</v>
      </c>
      <c r="F69" s="20" t="s">
        <v>0</v>
      </c>
    </row>
    <row r="70" spans="1:6" x14ac:dyDescent="0.3">
      <c r="A70" s="18" t="s">
        <v>71</v>
      </c>
      <c r="B70" s="19">
        <v>36341.86</v>
      </c>
      <c r="C70" s="19" t="s">
        <v>0</v>
      </c>
      <c r="D70" s="19">
        <f>D71+D72+D73+D74+D75</f>
        <v>45107.899999999994</v>
      </c>
      <c r="E70" s="20">
        <v>124.12</v>
      </c>
      <c r="F70" s="20" t="s">
        <v>0</v>
      </c>
    </row>
    <row r="71" spans="1:6" x14ac:dyDescent="0.3">
      <c r="A71" s="18" t="s">
        <v>72</v>
      </c>
      <c r="B71" s="19">
        <v>3715.24</v>
      </c>
      <c r="C71" s="19" t="s">
        <v>0</v>
      </c>
      <c r="D71" s="19">
        <v>5510.85</v>
      </c>
      <c r="E71" s="20">
        <v>148.33000000000001</v>
      </c>
      <c r="F71" s="20" t="s">
        <v>0</v>
      </c>
    </row>
    <row r="72" spans="1:6" x14ac:dyDescent="0.3">
      <c r="A72" s="18" t="s">
        <v>73</v>
      </c>
      <c r="B72" s="19">
        <v>30326.65</v>
      </c>
      <c r="C72" s="19" t="s">
        <v>0</v>
      </c>
      <c r="D72" s="19">
        <v>38880.85</v>
      </c>
      <c r="E72" s="20">
        <v>128.21</v>
      </c>
      <c r="F72" s="20" t="s">
        <v>0</v>
      </c>
    </row>
    <row r="73" spans="1:6" x14ac:dyDescent="0.3">
      <c r="A73" s="18" t="s">
        <v>74</v>
      </c>
      <c r="B73" s="19">
        <v>192.81</v>
      </c>
      <c r="C73" s="19" t="s">
        <v>0</v>
      </c>
      <c r="D73" s="19">
        <v>0</v>
      </c>
      <c r="E73" s="20">
        <v>0</v>
      </c>
      <c r="F73" s="20" t="s">
        <v>0</v>
      </c>
    </row>
    <row r="74" spans="1:6" x14ac:dyDescent="0.3">
      <c r="A74" s="18" t="s">
        <v>75</v>
      </c>
      <c r="B74" s="19">
        <v>852.41</v>
      </c>
      <c r="C74" s="19" t="s">
        <v>0</v>
      </c>
      <c r="D74" s="19">
        <v>716.2</v>
      </c>
      <c r="E74" s="20">
        <v>84.02</v>
      </c>
      <c r="F74" s="20" t="s">
        <v>0</v>
      </c>
    </row>
    <row r="75" spans="1:6" x14ac:dyDescent="0.3">
      <c r="A75" s="18" t="s">
        <v>76</v>
      </c>
      <c r="B75" s="19">
        <v>1254.75</v>
      </c>
      <c r="C75" s="19" t="s">
        <v>0</v>
      </c>
      <c r="D75" s="19">
        <v>0</v>
      </c>
      <c r="E75" s="20">
        <v>0</v>
      </c>
      <c r="F75" s="20" t="s">
        <v>0</v>
      </c>
    </row>
    <row r="76" spans="1:6" x14ac:dyDescent="0.3">
      <c r="A76" s="18" t="s">
        <v>77</v>
      </c>
      <c r="B76" s="19">
        <v>700632.31</v>
      </c>
      <c r="C76" s="19" t="s">
        <v>0</v>
      </c>
      <c r="D76" s="19">
        <f>D77+D78+D79+D80+D81+D82+D83+D84+D85</f>
        <v>875472.3400000002</v>
      </c>
      <c r="E76" s="20">
        <v>124.95</v>
      </c>
      <c r="F76" s="20" t="s">
        <v>0</v>
      </c>
    </row>
    <row r="77" spans="1:6" x14ac:dyDescent="0.3">
      <c r="A77" s="18" t="s">
        <v>78</v>
      </c>
      <c r="B77" s="19">
        <v>9034.23</v>
      </c>
      <c r="C77" s="19" t="s">
        <v>0</v>
      </c>
      <c r="D77" s="19">
        <v>11838.8</v>
      </c>
      <c r="E77" s="20">
        <v>131.04</v>
      </c>
      <c r="F77" s="20" t="s">
        <v>0</v>
      </c>
    </row>
    <row r="78" spans="1:6" x14ac:dyDescent="0.3">
      <c r="A78" s="18" t="s">
        <v>79</v>
      </c>
      <c r="B78" s="19">
        <v>81576.3</v>
      </c>
      <c r="C78" s="19" t="s">
        <v>0</v>
      </c>
      <c r="D78" s="19">
        <v>223669.26</v>
      </c>
      <c r="E78" s="20">
        <v>274.18</v>
      </c>
      <c r="F78" s="20" t="s">
        <v>0</v>
      </c>
    </row>
    <row r="79" spans="1:6" x14ac:dyDescent="0.3">
      <c r="A79" s="18" t="s">
        <v>80</v>
      </c>
      <c r="B79" s="19">
        <v>4462.3599999999997</v>
      </c>
      <c r="C79" s="19" t="s">
        <v>0</v>
      </c>
      <c r="D79" s="19">
        <v>3454.63</v>
      </c>
      <c r="E79" s="20">
        <v>77.42</v>
      </c>
      <c r="F79" s="20" t="s">
        <v>0</v>
      </c>
    </row>
    <row r="80" spans="1:6" x14ac:dyDescent="0.3">
      <c r="A80" s="18" t="s">
        <v>81</v>
      </c>
      <c r="B80" s="19">
        <v>424992.47</v>
      </c>
      <c r="C80" s="19" t="s">
        <v>0</v>
      </c>
      <c r="D80" s="19">
        <v>532770.36</v>
      </c>
      <c r="E80" s="20">
        <v>125.36</v>
      </c>
      <c r="F80" s="20" t="s">
        <v>0</v>
      </c>
    </row>
    <row r="81" spans="1:6" x14ac:dyDescent="0.3">
      <c r="A81" s="18" t="s">
        <v>82</v>
      </c>
      <c r="B81" s="19">
        <v>12144.96</v>
      </c>
      <c r="C81" s="19" t="s">
        <v>0</v>
      </c>
      <c r="D81" s="19">
        <v>10300.52</v>
      </c>
      <c r="E81" s="20">
        <v>84.81</v>
      </c>
      <c r="F81" s="20" t="s">
        <v>0</v>
      </c>
    </row>
    <row r="82" spans="1:6" x14ac:dyDescent="0.3">
      <c r="A82" s="18" t="s">
        <v>83</v>
      </c>
      <c r="B82" s="19">
        <v>3665.85</v>
      </c>
      <c r="C82" s="19" t="s">
        <v>0</v>
      </c>
      <c r="D82" s="19">
        <v>4762.8100000000004</v>
      </c>
      <c r="E82" s="20">
        <v>129.91999999999999</v>
      </c>
      <c r="F82" s="20" t="s">
        <v>0</v>
      </c>
    </row>
    <row r="83" spans="1:6" x14ac:dyDescent="0.3">
      <c r="A83" s="18" t="s">
        <v>84</v>
      </c>
      <c r="B83" s="19">
        <v>120354.84</v>
      </c>
      <c r="C83" s="19" t="s">
        <v>0</v>
      </c>
      <c r="D83" s="19">
        <v>61270.51</v>
      </c>
      <c r="E83" s="20">
        <v>50.91</v>
      </c>
      <c r="F83" s="20" t="s">
        <v>0</v>
      </c>
    </row>
    <row r="84" spans="1:6" x14ac:dyDescent="0.3">
      <c r="A84" s="18" t="s">
        <v>85</v>
      </c>
      <c r="B84" s="19">
        <v>24393.64</v>
      </c>
      <c r="C84" s="19" t="s">
        <v>0</v>
      </c>
      <c r="D84" s="19">
        <v>24818.400000000001</v>
      </c>
      <c r="E84" s="20">
        <v>101.74</v>
      </c>
      <c r="F84" s="20" t="s">
        <v>0</v>
      </c>
    </row>
    <row r="85" spans="1:6" x14ac:dyDescent="0.3">
      <c r="A85" s="18" t="s">
        <v>86</v>
      </c>
      <c r="B85" s="19">
        <v>20007.66</v>
      </c>
      <c r="C85" s="19" t="s">
        <v>0</v>
      </c>
      <c r="D85" s="19">
        <v>2587.0500000000002</v>
      </c>
      <c r="E85" s="20">
        <v>12.93</v>
      </c>
      <c r="F85" s="20" t="s">
        <v>0</v>
      </c>
    </row>
    <row r="86" spans="1:6" x14ac:dyDescent="0.3">
      <c r="A86" s="18" t="s">
        <v>87</v>
      </c>
      <c r="B86" s="19">
        <v>402.6</v>
      </c>
      <c r="C86" s="19" t="s">
        <v>0</v>
      </c>
      <c r="D86" s="19">
        <f>D87</f>
        <v>0</v>
      </c>
      <c r="E86" s="20">
        <v>0</v>
      </c>
      <c r="F86" s="20" t="s">
        <v>0</v>
      </c>
    </row>
    <row r="87" spans="1:6" x14ac:dyDescent="0.3">
      <c r="A87" s="18" t="s">
        <v>88</v>
      </c>
      <c r="B87" s="19">
        <v>402.6</v>
      </c>
      <c r="C87" s="19" t="s">
        <v>0</v>
      </c>
      <c r="D87" s="19">
        <v>0</v>
      </c>
      <c r="E87" s="20">
        <v>0</v>
      </c>
      <c r="F87" s="20" t="s">
        <v>0</v>
      </c>
    </row>
    <row r="88" spans="1:6" x14ac:dyDescent="0.3">
      <c r="A88" s="18" t="s">
        <v>89</v>
      </c>
      <c r="B88" s="19">
        <v>53143.56</v>
      </c>
      <c r="C88" s="19" t="s">
        <v>0</v>
      </c>
      <c r="D88" s="19">
        <f>D89+D90+D91+D92+D93+D94</f>
        <v>85815.71</v>
      </c>
      <c r="E88" s="20">
        <v>161.47999999999999</v>
      </c>
      <c r="F88" s="20" t="s">
        <v>0</v>
      </c>
    </row>
    <row r="89" spans="1:6" x14ac:dyDescent="0.3">
      <c r="A89" s="18" t="s">
        <v>90</v>
      </c>
      <c r="B89" s="19">
        <v>2080.7199999999998</v>
      </c>
      <c r="C89" s="19" t="s">
        <v>0</v>
      </c>
      <c r="D89" s="19">
        <v>13188.77</v>
      </c>
      <c r="E89" s="20">
        <v>633.86</v>
      </c>
      <c r="F89" s="20" t="s">
        <v>0</v>
      </c>
    </row>
    <row r="90" spans="1:6" x14ac:dyDescent="0.3">
      <c r="A90" s="18" t="s">
        <v>91</v>
      </c>
      <c r="B90" s="19">
        <v>3508.43</v>
      </c>
      <c r="C90" s="19" t="s">
        <v>0</v>
      </c>
      <c r="D90" s="19">
        <v>4057.23</v>
      </c>
      <c r="E90" s="20">
        <v>115.64</v>
      </c>
      <c r="F90" s="20" t="s">
        <v>0</v>
      </c>
    </row>
    <row r="91" spans="1:6" x14ac:dyDescent="0.3">
      <c r="A91" s="18" t="s">
        <v>92</v>
      </c>
      <c r="B91" s="19">
        <v>10666.75</v>
      </c>
      <c r="C91" s="19" t="s">
        <v>0</v>
      </c>
      <c r="D91" s="19">
        <v>12392.84</v>
      </c>
      <c r="E91" s="20">
        <v>116.18</v>
      </c>
      <c r="F91" s="20" t="s">
        <v>0</v>
      </c>
    </row>
    <row r="92" spans="1:6" x14ac:dyDescent="0.3">
      <c r="A92" s="18" t="s">
        <v>93</v>
      </c>
      <c r="B92" s="19">
        <v>5062.32</v>
      </c>
      <c r="C92" s="19" t="s">
        <v>0</v>
      </c>
      <c r="D92" s="19">
        <v>5407.64</v>
      </c>
      <c r="E92" s="20">
        <v>106.82</v>
      </c>
      <c r="F92" s="20" t="s">
        <v>0</v>
      </c>
    </row>
    <row r="93" spans="1:6" x14ac:dyDescent="0.3">
      <c r="A93" s="18" t="s">
        <v>94</v>
      </c>
      <c r="B93" s="19">
        <v>26016.37</v>
      </c>
      <c r="C93" s="19" t="s">
        <v>0</v>
      </c>
      <c r="D93" s="19">
        <v>46384.13</v>
      </c>
      <c r="E93" s="20">
        <v>178.29</v>
      </c>
      <c r="F93" s="20" t="s">
        <v>0</v>
      </c>
    </row>
    <row r="94" spans="1:6" x14ac:dyDescent="0.3">
      <c r="A94" s="18" t="s">
        <v>95</v>
      </c>
      <c r="B94" s="19">
        <v>5808.97</v>
      </c>
      <c r="C94" s="19" t="s">
        <v>0</v>
      </c>
      <c r="D94" s="19">
        <v>4385.1000000000004</v>
      </c>
      <c r="E94" s="20">
        <v>75.489999999999995</v>
      </c>
      <c r="F94" s="20" t="s">
        <v>0</v>
      </c>
    </row>
    <row r="95" spans="1:6" x14ac:dyDescent="0.3">
      <c r="A95" s="13" t="s">
        <v>96</v>
      </c>
      <c r="B95" s="16">
        <v>8876.98</v>
      </c>
      <c r="C95" s="16">
        <v>14700</v>
      </c>
      <c r="D95" s="16">
        <f>D96+D98</f>
        <v>11888.61</v>
      </c>
      <c r="E95" s="17">
        <v>133.93</v>
      </c>
      <c r="F95" s="17">
        <v>80.87</v>
      </c>
    </row>
    <row r="96" spans="1:6" x14ac:dyDescent="0.3">
      <c r="A96" s="18" t="s">
        <v>97</v>
      </c>
      <c r="B96" s="19">
        <v>5511.48</v>
      </c>
      <c r="C96" s="19" t="s">
        <v>0</v>
      </c>
      <c r="D96" s="19">
        <f>D97</f>
        <v>9031.32</v>
      </c>
      <c r="E96" s="20">
        <v>163.86</v>
      </c>
      <c r="F96" s="20" t="s">
        <v>0</v>
      </c>
    </row>
    <row r="97" spans="1:6" x14ac:dyDescent="0.3">
      <c r="A97" s="18" t="s">
        <v>98</v>
      </c>
      <c r="B97" s="19">
        <v>5511.48</v>
      </c>
      <c r="C97" s="19" t="s">
        <v>0</v>
      </c>
      <c r="D97" s="19">
        <v>9031.32</v>
      </c>
      <c r="E97" s="20">
        <v>163.86</v>
      </c>
      <c r="F97" s="20" t="s">
        <v>0</v>
      </c>
    </row>
    <row r="98" spans="1:6" x14ac:dyDescent="0.3">
      <c r="A98" s="18" t="s">
        <v>99</v>
      </c>
      <c r="B98" s="19">
        <v>3365.5</v>
      </c>
      <c r="C98" s="19" t="s">
        <v>0</v>
      </c>
      <c r="D98" s="19">
        <f>D99+D100</f>
        <v>2857.29</v>
      </c>
      <c r="E98" s="20">
        <v>84.9</v>
      </c>
      <c r="F98" s="20" t="s">
        <v>0</v>
      </c>
    </row>
    <row r="99" spans="1:6" x14ac:dyDescent="0.3">
      <c r="A99" s="18" t="s">
        <v>100</v>
      </c>
      <c r="B99" s="19">
        <v>3329.33</v>
      </c>
      <c r="C99" s="19" t="s">
        <v>0</v>
      </c>
      <c r="D99" s="19">
        <v>2743.98</v>
      </c>
      <c r="E99" s="20">
        <v>82.42</v>
      </c>
      <c r="F99" s="20" t="s">
        <v>0</v>
      </c>
    </row>
    <row r="100" spans="1:6" x14ac:dyDescent="0.3">
      <c r="A100" s="18" t="s">
        <v>101</v>
      </c>
      <c r="B100" s="19">
        <v>36.17</v>
      </c>
      <c r="C100" s="19" t="s">
        <v>0</v>
      </c>
      <c r="D100" s="19">
        <v>113.31</v>
      </c>
      <c r="E100" s="20">
        <v>313.27</v>
      </c>
      <c r="F100" s="20" t="s">
        <v>0</v>
      </c>
    </row>
    <row r="101" spans="1:6" x14ac:dyDescent="0.3">
      <c r="A101" s="13" t="s">
        <v>102</v>
      </c>
      <c r="B101" s="16">
        <v>606555.16</v>
      </c>
      <c r="C101" s="16">
        <v>772320</v>
      </c>
      <c r="D101" s="16">
        <f>D102+D104</f>
        <v>705038.71</v>
      </c>
      <c r="E101" s="17">
        <v>116.24</v>
      </c>
      <c r="F101" s="17">
        <v>91.29</v>
      </c>
    </row>
    <row r="102" spans="1:6" x14ac:dyDescent="0.3">
      <c r="A102" s="18" t="s">
        <v>103</v>
      </c>
      <c r="B102" s="19">
        <v>245671</v>
      </c>
      <c r="C102" s="19" t="s">
        <v>0</v>
      </c>
      <c r="D102" s="19">
        <f>D103</f>
        <v>255645.66</v>
      </c>
      <c r="E102" s="20">
        <v>104.06</v>
      </c>
      <c r="F102" s="20" t="s">
        <v>0</v>
      </c>
    </row>
    <row r="103" spans="1:6" x14ac:dyDescent="0.3">
      <c r="A103" s="18" t="s">
        <v>104</v>
      </c>
      <c r="B103" s="19">
        <v>245671</v>
      </c>
      <c r="C103" s="19" t="s">
        <v>0</v>
      </c>
      <c r="D103" s="19">
        <v>255645.66</v>
      </c>
      <c r="E103" s="20">
        <v>104.06</v>
      </c>
      <c r="F103" s="20" t="s">
        <v>0</v>
      </c>
    </row>
    <row r="104" spans="1:6" x14ac:dyDescent="0.3">
      <c r="A104" s="18" t="s">
        <v>105</v>
      </c>
      <c r="B104" s="19">
        <v>360884.16</v>
      </c>
      <c r="C104" s="19" t="s">
        <v>0</v>
      </c>
      <c r="D104" s="19">
        <f>D105+D106</f>
        <v>449393.05</v>
      </c>
      <c r="E104" s="20">
        <v>124.53</v>
      </c>
      <c r="F104" s="20" t="s">
        <v>0</v>
      </c>
    </row>
    <row r="105" spans="1:6" x14ac:dyDescent="0.3">
      <c r="A105" s="18" t="s">
        <v>106</v>
      </c>
      <c r="B105" s="19">
        <v>350807.25</v>
      </c>
      <c r="C105" s="19" t="s">
        <v>0</v>
      </c>
      <c r="D105" s="19">
        <v>386314.87</v>
      </c>
      <c r="E105" s="20">
        <v>110.12</v>
      </c>
      <c r="F105" s="20" t="s">
        <v>0</v>
      </c>
    </row>
    <row r="106" spans="1:6" x14ac:dyDescent="0.3">
      <c r="A106" s="18" t="s">
        <v>107</v>
      </c>
      <c r="B106" s="19">
        <v>10076.91</v>
      </c>
      <c r="C106" s="19" t="s">
        <v>0</v>
      </c>
      <c r="D106" s="19">
        <v>63078.18</v>
      </c>
      <c r="E106" s="20">
        <v>625.97</v>
      </c>
      <c r="F106" s="20" t="s">
        <v>0</v>
      </c>
    </row>
    <row r="107" spans="1:6" x14ac:dyDescent="0.3">
      <c r="A107" s="13" t="s">
        <v>108</v>
      </c>
      <c r="B107" s="16">
        <v>124586.74</v>
      </c>
      <c r="C107" s="16">
        <v>158330</v>
      </c>
      <c r="D107" s="16">
        <f>D108</f>
        <v>151417.69</v>
      </c>
      <c r="E107" s="17">
        <v>121.54</v>
      </c>
      <c r="F107" s="17">
        <v>95.63</v>
      </c>
    </row>
    <row r="108" spans="1:6" x14ac:dyDescent="0.3">
      <c r="A108" s="18" t="s">
        <v>109</v>
      </c>
      <c r="B108" s="19">
        <v>124586.74</v>
      </c>
      <c r="C108" s="19" t="s">
        <v>0</v>
      </c>
      <c r="D108" s="19">
        <f>D109+D110</f>
        <v>151417.69</v>
      </c>
      <c r="E108" s="20">
        <v>121.54</v>
      </c>
      <c r="F108" s="20" t="s">
        <v>0</v>
      </c>
    </row>
    <row r="109" spans="1:6" x14ac:dyDescent="0.3">
      <c r="A109" s="18" t="s">
        <v>110</v>
      </c>
      <c r="B109" s="19">
        <v>109002.16</v>
      </c>
      <c r="C109" s="19" t="s">
        <v>0</v>
      </c>
      <c r="D109" s="19">
        <v>133263.21</v>
      </c>
      <c r="E109" s="20">
        <v>122.26</v>
      </c>
      <c r="F109" s="20" t="s">
        <v>0</v>
      </c>
    </row>
    <row r="110" spans="1:6" x14ac:dyDescent="0.3">
      <c r="A110" s="18" t="s">
        <v>111</v>
      </c>
      <c r="B110" s="19">
        <v>15584.58</v>
      </c>
      <c r="C110" s="19" t="s">
        <v>0</v>
      </c>
      <c r="D110" s="19">
        <v>18154.48</v>
      </c>
      <c r="E110" s="20">
        <v>116.49</v>
      </c>
      <c r="F110" s="20" t="s">
        <v>0</v>
      </c>
    </row>
    <row r="111" spans="1:6" x14ac:dyDescent="0.3">
      <c r="A111" s="13" t="s">
        <v>112</v>
      </c>
      <c r="B111" s="16">
        <v>262251.48</v>
      </c>
      <c r="C111" s="16">
        <v>199905</v>
      </c>
      <c r="D111" s="16">
        <f>D112+D114+D116</f>
        <v>186803.06999999998</v>
      </c>
      <c r="E111" s="17">
        <v>71.23</v>
      </c>
      <c r="F111" s="17">
        <v>93.45</v>
      </c>
    </row>
    <row r="112" spans="1:6" x14ac:dyDescent="0.3">
      <c r="A112" s="18" t="s">
        <v>113</v>
      </c>
      <c r="B112" s="19">
        <v>158058.46</v>
      </c>
      <c r="C112" s="19" t="s">
        <v>0</v>
      </c>
      <c r="D112" s="19">
        <f>D113</f>
        <v>178596.86</v>
      </c>
      <c r="E112" s="20">
        <v>112.99</v>
      </c>
      <c r="F112" s="20" t="s">
        <v>0</v>
      </c>
    </row>
    <row r="113" spans="1:6" x14ac:dyDescent="0.3">
      <c r="A113" s="18" t="s">
        <v>114</v>
      </c>
      <c r="B113" s="19">
        <v>158058.46</v>
      </c>
      <c r="C113" s="19" t="s">
        <v>0</v>
      </c>
      <c r="D113" s="19">
        <v>178596.86</v>
      </c>
      <c r="E113" s="20">
        <v>112.99</v>
      </c>
      <c r="F113" s="20" t="s">
        <v>0</v>
      </c>
    </row>
    <row r="114" spans="1:6" x14ac:dyDescent="0.3">
      <c r="A114" s="18" t="s">
        <v>115</v>
      </c>
      <c r="B114" s="19">
        <v>55400.41</v>
      </c>
      <c r="C114" s="19" t="s">
        <v>0</v>
      </c>
      <c r="D114" s="19">
        <f>D115</f>
        <v>2200</v>
      </c>
      <c r="E114" s="20">
        <v>3.97</v>
      </c>
      <c r="F114" s="20" t="s">
        <v>0</v>
      </c>
    </row>
    <row r="115" spans="1:6" x14ac:dyDescent="0.3">
      <c r="A115" s="18" t="s">
        <v>116</v>
      </c>
      <c r="B115" s="19">
        <v>55400.41</v>
      </c>
      <c r="C115" s="19" t="s">
        <v>0</v>
      </c>
      <c r="D115" s="19">
        <v>2200</v>
      </c>
      <c r="E115" s="20">
        <v>3.97</v>
      </c>
      <c r="F115" s="20" t="s">
        <v>0</v>
      </c>
    </row>
    <row r="116" spans="1:6" x14ac:dyDescent="0.3">
      <c r="A116" s="18" t="s">
        <v>117</v>
      </c>
      <c r="B116" s="19">
        <v>48792.61</v>
      </c>
      <c r="C116" s="19" t="s">
        <v>0</v>
      </c>
      <c r="D116" s="19">
        <f>D117</f>
        <v>6006.21</v>
      </c>
      <c r="E116" s="20">
        <v>12.31</v>
      </c>
      <c r="F116" s="20" t="s">
        <v>0</v>
      </c>
    </row>
    <row r="117" spans="1:6" x14ac:dyDescent="0.3">
      <c r="A117" s="18" t="s">
        <v>118</v>
      </c>
      <c r="B117" s="19">
        <v>48792.61</v>
      </c>
      <c r="C117" s="19" t="s">
        <v>0</v>
      </c>
      <c r="D117" s="19">
        <v>6006.21</v>
      </c>
      <c r="E117" s="20">
        <v>12.31</v>
      </c>
      <c r="F117" s="20" t="s">
        <v>0</v>
      </c>
    </row>
    <row r="118" spans="1:6" x14ac:dyDescent="0.3">
      <c r="A118" s="13" t="s">
        <v>7</v>
      </c>
      <c r="B118" s="16">
        <v>401600.76</v>
      </c>
      <c r="C118" s="16">
        <v>3376020</v>
      </c>
      <c r="D118" s="16">
        <f>D119+D125+D135</f>
        <v>1828828.4300000002</v>
      </c>
      <c r="E118" s="17">
        <v>455.38</v>
      </c>
      <c r="F118" s="17">
        <v>54.17</v>
      </c>
    </row>
    <row r="119" spans="1:6" x14ac:dyDescent="0.3">
      <c r="A119" s="13" t="s">
        <v>119</v>
      </c>
      <c r="B119" s="16">
        <v>44983.95</v>
      </c>
      <c r="C119" s="16">
        <v>636150</v>
      </c>
      <c r="D119" s="16">
        <f>D120+D122</f>
        <v>222405.54</v>
      </c>
      <c r="E119" s="17">
        <v>494.41</v>
      </c>
      <c r="F119" s="17">
        <v>34.96</v>
      </c>
    </row>
    <row r="120" spans="1:6" x14ac:dyDescent="0.3">
      <c r="A120" s="18" t="s">
        <v>120</v>
      </c>
      <c r="B120" s="19">
        <v>38147.730000000003</v>
      </c>
      <c r="C120" s="19" t="s">
        <v>0</v>
      </c>
      <c r="D120" s="19">
        <f>D121</f>
        <v>9726.75</v>
      </c>
      <c r="E120" s="20">
        <v>25.5</v>
      </c>
      <c r="F120" s="20" t="s">
        <v>0</v>
      </c>
    </row>
    <row r="121" spans="1:6" x14ac:dyDescent="0.3">
      <c r="A121" s="18" t="s">
        <v>121</v>
      </c>
      <c r="B121" s="19">
        <v>38147.730000000003</v>
      </c>
      <c r="C121" s="19" t="s">
        <v>0</v>
      </c>
      <c r="D121" s="19">
        <v>9726.75</v>
      </c>
      <c r="E121" s="20">
        <v>25.5</v>
      </c>
      <c r="F121" s="20" t="s">
        <v>0</v>
      </c>
    </row>
    <row r="122" spans="1:6" x14ac:dyDescent="0.3">
      <c r="A122" s="18" t="s">
        <v>122</v>
      </c>
      <c r="B122" s="19">
        <v>6836.22</v>
      </c>
      <c r="C122" s="19" t="s">
        <v>0</v>
      </c>
      <c r="D122" s="19">
        <f>D123+D124</f>
        <v>212678.79</v>
      </c>
      <c r="E122" s="20">
        <v>3111.06</v>
      </c>
      <c r="F122" s="20" t="s">
        <v>0</v>
      </c>
    </row>
    <row r="123" spans="1:6" x14ac:dyDescent="0.3">
      <c r="A123" s="18" t="s">
        <v>123</v>
      </c>
      <c r="B123" s="19">
        <v>5586.22</v>
      </c>
      <c r="C123" s="19" t="s">
        <v>0</v>
      </c>
      <c r="D123" s="19">
        <v>770</v>
      </c>
      <c r="E123" s="20">
        <v>13.78</v>
      </c>
      <c r="F123" s="20" t="s">
        <v>0</v>
      </c>
    </row>
    <row r="124" spans="1:6" x14ac:dyDescent="0.3">
      <c r="A124" s="18" t="s">
        <v>124</v>
      </c>
      <c r="B124" s="19">
        <v>1250</v>
      </c>
      <c r="C124" s="19" t="s">
        <v>0</v>
      </c>
      <c r="D124" s="19">
        <v>211908.79</v>
      </c>
      <c r="E124" s="20">
        <v>16952.7</v>
      </c>
      <c r="F124" s="20" t="s">
        <v>0</v>
      </c>
    </row>
    <row r="125" spans="1:6" x14ac:dyDescent="0.3">
      <c r="A125" s="13" t="s">
        <v>125</v>
      </c>
      <c r="B125" s="16">
        <v>230681.79</v>
      </c>
      <c r="C125" s="16">
        <v>2709320</v>
      </c>
      <c r="D125" s="16">
        <f>D126+D129+D133</f>
        <v>1575886.08</v>
      </c>
      <c r="E125" s="17">
        <v>683.14</v>
      </c>
      <c r="F125" s="17">
        <v>58.17</v>
      </c>
    </row>
    <row r="126" spans="1:6" x14ac:dyDescent="0.3">
      <c r="A126" s="18" t="s">
        <v>126</v>
      </c>
      <c r="B126" s="19">
        <v>185205.98</v>
      </c>
      <c r="C126" s="19" t="s">
        <v>0</v>
      </c>
      <c r="D126" s="19">
        <f>D127+D128</f>
        <v>1550093.53</v>
      </c>
      <c r="E126" s="20">
        <v>836.96</v>
      </c>
      <c r="F126" s="20" t="s">
        <v>0</v>
      </c>
    </row>
    <row r="127" spans="1:6" x14ac:dyDescent="0.3">
      <c r="A127" s="18" t="s">
        <v>127</v>
      </c>
      <c r="B127" s="19">
        <v>160035.98000000001</v>
      </c>
      <c r="C127" s="19" t="s">
        <v>0</v>
      </c>
      <c r="D127" s="19">
        <v>1435922.98</v>
      </c>
      <c r="E127" s="20">
        <v>897.25</v>
      </c>
      <c r="F127" s="20" t="s">
        <v>0</v>
      </c>
    </row>
    <row r="128" spans="1:6" x14ac:dyDescent="0.3">
      <c r="A128" s="18" t="s">
        <v>128</v>
      </c>
      <c r="B128" s="19">
        <v>25170</v>
      </c>
      <c r="C128" s="19" t="s">
        <v>0</v>
      </c>
      <c r="D128" s="19">
        <v>114170.55</v>
      </c>
      <c r="E128" s="20">
        <v>453.6</v>
      </c>
      <c r="F128" s="20" t="s">
        <v>0</v>
      </c>
    </row>
    <row r="129" spans="1:6" x14ac:dyDescent="0.3">
      <c r="A129" s="18" t="s">
        <v>129</v>
      </c>
      <c r="B129" s="19">
        <v>44281.31</v>
      </c>
      <c r="C129" s="19" t="s">
        <v>0</v>
      </c>
      <c r="D129" s="19">
        <f>D130+D131+D132</f>
        <v>25792.550000000003</v>
      </c>
      <c r="E129" s="20">
        <v>58.25</v>
      </c>
      <c r="F129" s="20" t="s">
        <v>0</v>
      </c>
    </row>
    <row r="130" spans="1:6" x14ac:dyDescent="0.3">
      <c r="A130" s="18" t="s">
        <v>130</v>
      </c>
      <c r="B130" s="19">
        <v>29913.5</v>
      </c>
      <c r="C130" s="19" t="s">
        <v>0</v>
      </c>
      <c r="D130" s="19">
        <v>811.03</v>
      </c>
      <c r="E130" s="20">
        <v>2.71</v>
      </c>
      <c r="F130" s="20" t="s">
        <v>0</v>
      </c>
    </row>
    <row r="131" spans="1:6" x14ac:dyDescent="0.3">
      <c r="A131" s="18" t="s">
        <v>131</v>
      </c>
      <c r="B131" s="19">
        <v>3779.75</v>
      </c>
      <c r="C131" s="19" t="s">
        <v>0</v>
      </c>
      <c r="D131" s="19">
        <v>686.96</v>
      </c>
      <c r="E131" s="20">
        <v>18.170000000000002</v>
      </c>
      <c r="F131" s="20" t="s">
        <v>0</v>
      </c>
    </row>
    <row r="132" spans="1:6" x14ac:dyDescent="0.3">
      <c r="A132" s="18" t="s">
        <v>132</v>
      </c>
      <c r="B132" s="19">
        <v>10588.06</v>
      </c>
      <c r="C132" s="19" t="s">
        <v>0</v>
      </c>
      <c r="D132" s="19">
        <v>24294.560000000001</v>
      </c>
      <c r="E132" s="20">
        <v>229.45</v>
      </c>
      <c r="F132" s="20" t="s">
        <v>0</v>
      </c>
    </row>
    <row r="133" spans="1:6" x14ac:dyDescent="0.3">
      <c r="A133" s="18" t="s">
        <v>133</v>
      </c>
      <c r="B133" s="19">
        <v>1194.5</v>
      </c>
      <c r="C133" s="19" t="s">
        <v>0</v>
      </c>
      <c r="D133" s="19">
        <f>D134</f>
        <v>0</v>
      </c>
      <c r="E133" s="20">
        <v>0</v>
      </c>
      <c r="F133" s="20" t="s">
        <v>0</v>
      </c>
    </row>
    <row r="134" spans="1:6" x14ac:dyDescent="0.3">
      <c r="A134" s="18" t="s">
        <v>134</v>
      </c>
      <c r="B134" s="19">
        <v>1194.5</v>
      </c>
      <c r="C134" s="19" t="s">
        <v>0</v>
      </c>
      <c r="D134" s="19">
        <v>0</v>
      </c>
      <c r="E134" s="20">
        <v>0</v>
      </c>
      <c r="F134" s="20" t="s">
        <v>0</v>
      </c>
    </row>
    <row r="135" spans="1:6" x14ac:dyDescent="0.3">
      <c r="A135" s="13" t="s">
        <v>135</v>
      </c>
      <c r="B135" s="16">
        <v>125935.02</v>
      </c>
      <c r="C135" s="16">
        <v>30550</v>
      </c>
      <c r="D135" s="16">
        <f>D136</f>
        <v>30536.81</v>
      </c>
      <c r="E135" s="17">
        <v>24.25</v>
      </c>
      <c r="F135" s="17">
        <v>99.96</v>
      </c>
    </row>
    <row r="136" spans="1:6" x14ac:dyDescent="0.3">
      <c r="A136" s="18" t="s">
        <v>136</v>
      </c>
      <c r="B136" s="19">
        <v>125935.02</v>
      </c>
      <c r="C136" s="19" t="s">
        <v>0</v>
      </c>
      <c r="D136" s="19">
        <f>D137</f>
        <v>30536.81</v>
      </c>
      <c r="E136" s="20">
        <v>24.25</v>
      </c>
      <c r="F136" s="20" t="s">
        <v>0</v>
      </c>
    </row>
    <row r="137" spans="1:6" x14ac:dyDescent="0.3">
      <c r="A137" s="18" t="s">
        <v>137</v>
      </c>
      <c r="B137" s="19">
        <v>125935.02</v>
      </c>
      <c r="C137" s="19" t="s">
        <v>0</v>
      </c>
      <c r="D137" s="19">
        <v>30536.81</v>
      </c>
      <c r="E137" s="20">
        <v>24.25</v>
      </c>
      <c r="F137" s="20" t="s">
        <v>0</v>
      </c>
    </row>
    <row r="138" spans="1:6" x14ac:dyDescent="0.3">
      <c r="A138" s="1" t="s">
        <v>0</v>
      </c>
      <c r="B138" s="1" t="s">
        <v>0</v>
      </c>
      <c r="C138" s="1" t="s">
        <v>0</v>
      </c>
      <c r="D138" s="1" t="s">
        <v>0</v>
      </c>
      <c r="E138" s="1" t="s">
        <v>0</v>
      </c>
      <c r="F138" s="1" t="s">
        <v>0</v>
      </c>
    </row>
  </sheetData>
  <pageMargins left="0.70866141732283472" right="0.70866141732283472" top="0.74803149606299213" bottom="0.74803149606299213" header="0.31496062992125984" footer="0.31496062992125984"/>
  <pageSetup paperSize="9" scale="6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9"/>
  <sheetViews>
    <sheetView zoomScaleNormal="100" workbookViewId="0"/>
  </sheetViews>
  <sheetFormatPr defaultColWidth="9.109375" defaultRowHeight="13.8" x14ac:dyDescent="0.25"/>
  <cols>
    <col min="1" max="1" width="63.109375" style="15" bestFit="1" customWidth="1"/>
    <col min="2" max="2" width="14.109375" style="15" bestFit="1" customWidth="1"/>
    <col min="3" max="3" width="16.44140625" style="15" bestFit="1" customWidth="1"/>
    <col min="4" max="4" width="14.109375" style="15" bestFit="1" customWidth="1"/>
    <col min="5" max="6" width="10.5546875" style="15" bestFit="1" customWidth="1"/>
    <col min="7" max="16384" width="9.109375" style="15"/>
  </cols>
  <sheetData>
    <row r="1" spans="1:6" s="18" customFormat="1" ht="13.2" x14ac:dyDescent="0.25">
      <c r="A1" s="5" t="s">
        <v>545</v>
      </c>
      <c r="B1" s="51"/>
      <c r="C1" s="51"/>
      <c r="D1" s="51"/>
      <c r="E1" s="51"/>
      <c r="F1" s="51"/>
    </row>
    <row r="2" spans="1:6" s="18" customFormat="1" ht="13.2" x14ac:dyDescent="0.25">
      <c r="A2" s="51"/>
      <c r="B2" s="51"/>
      <c r="C2" s="51"/>
      <c r="D2" s="51"/>
      <c r="E2" s="51"/>
      <c r="F2" s="51"/>
    </row>
    <row r="3" spans="1:6" s="18" customFormat="1" ht="26.4" x14ac:dyDescent="0.25">
      <c r="A3" s="7" t="s">
        <v>1</v>
      </c>
      <c r="B3" s="8" t="s">
        <v>509</v>
      </c>
      <c r="C3" s="8" t="s">
        <v>512</v>
      </c>
      <c r="D3" s="8" t="s">
        <v>513</v>
      </c>
      <c r="E3" s="8" t="s">
        <v>510</v>
      </c>
      <c r="F3" s="9" t="s">
        <v>511</v>
      </c>
    </row>
    <row r="4" spans="1:6" x14ac:dyDescent="0.25">
      <c r="A4" s="10">
        <v>1</v>
      </c>
      <c r="B4" s="11">
        <v>2</v>
      </c>
      <c r="C4" s="11">
        <v>3</v>
      </c>
      <c r="D4" s="11">
        <v>4</v>
      </c>
      <c r="E4" s="11">
        <v>5</v>
      </c>
      <c r="F4" s="12">
        <v>6</v>
      </c>
    </row>
    <row r="5" spans="1:6" s="18" customFormat="1" ht="13.2" x14ac:dyDescent="0.25">
      <c r="A5" s="53" t="s">
        <v>138</v>
      </c>
      <c r="B5" s="54">
        <v>3854403.04</v>
      </c>
      <c r="C5" s="54">
        <v>3598484</v>
      </c>
      <c r="D5" s="54">
        <f>D6+D8+D16+D21+D23</f>
        <v>3306560.8000000003</v>
      </c>
      <c r="E5" s="54">
        <v>85.79</v>
      </c>
      <c r="F5" s="54">
        <v>91.89</v>
      </c>
    </row>
    <row r="6" spans="1:6" s="56" customFormat="1" ht="13.2" x14ac:dyDescent="0.25">
      <c r="A6" s="6" t="s">
        <v>139</v>
      </c>
      <c r="B6" s="57">
        <v>1303010.49</v>
      </c>
      <c r="C6" s="57">
        <v>1509925</v>
      </c>
      <c r="D6" s="57">
        <f>D7</f>
        <v>1651911.04</v>
      </c>
      <c r="E6" s="57">
        <v>126.78</v>
      </c>
      <c r="F6" s="57">
        <v>109.4</v>
      </c>
    </row>
    <row r="7" spans="1:6" s="18" customFormat="1" ht="13.2" x14ac:dyDescent="0.25">
      <c r="A7" s="58" t="s">
        <v>140</v>
      </c>
      <c r="B7" s="59">
        <v>1303010.49</v>
      </c>
      <c r="C7" s="59">
        <v>1509925</v>
      </c>
      <c r="D7" s="59">
        <v>1651911.04</v>
      </c>
      <c r="E7" s="59">
        <v>126.78</v>
      </c>
      <c r="F7" s="59">
        <v>109.4</v>
      </c>
    </row>
    <row r="8" spans="1:6" s="56" customFormat="1" ht="13.2" x14ac:dyDescent="0.25">
      <c r="A8" s="6" t="s">
        <v>141</v>
      </c>
      <c r="B8" s="57">
        <v>2415666.5499999998</v>
      </c>
      <c r="C8" s="57">
        <v>1629099</v>
      </c>
      <c r="D8" s="57">
        <f>SUM(D9:D15)</f>
        <v>1457416.33</v>
      </c>
      <c r="E8" s="57">
        <v>60.33</v>
      </c>
      <c r="F8" s="57">
        <v>89.46</v>
      </c>
    </row>
    <row r="9" spans="1:6" s="18" customFormat="1" ht="13.2" x14ac:dyDescent="0.25">
      <c r="A9" s="58" t="s">
        <v>142</v>
      </c>
      <c r="B9" s="59">
        <v>364118.01</v>
      </c>
      <c r="C9" s="59">
        <v>368700</v>
      </c>
      <c r="D9" s="59">
        <v>373810.65</v>
      </c>
      <c r="E9" s="59">
        <v>102.66</v>
      </c>
      <c r="F9" s="59">
        <v>101.39</v>
      </c>
    </row>
    <row r="10" spans="1:6" s="18" customFormat="1" ht="13.2" x14ac:dyDescent="0.25">
      <c r="A10" s="58" t="s">
        <v>143</v>
      </c>
      <c r="B10" s="59">
        <v>271305.84000000003</v>
      </c>
      <c r="C10" s="59">
        <v>205950</v>
      </c>
      <c r="D10" s="59">
        <v>59898.38</v>
      </c>
      <c r="E10" s="59">
        <v>22.08</v>
      </c>
      <c r="F10" s="59">
        <v>29.08</v>
      </c>
    </row>
    <row r="11" spans="1:6" s="18" customFormat="1" ht="13.2" x14ac:dyDescent="0.25">
      <c r="A11" s="58" t="s">
        <v>144</v>
      </c>
      <c r="B11" s="59">
        <v>444954.71</v>
      </c>
      <c r="C11" s="59">
        <v>416535</v>
      </c>
      <c r="D11" s="59">
        <v>467504.25</v>
      </c>
      <c r="E11" s="59">
        <v>105.07</v>
      </c>
      <c r="F11" s="59">
        <v>112.24</v>
      </c>
    </row>
    <row r="12" spans="1:6" s="18" customFormat="1" ht="13.2" x14ac:dyDescent="0.25">
      <c r="A12" s="58" t="s">
        <v>145</v>
      </c>
      <c r="B12" s="59">
        <v>59187.06</v>
      </c>
      <c r="C12" s="59">
        <v>87505</v>
      </c>
      <c r="D12" s="59">
        <v>128964.68</v>
      </c>
      <c r="E12" s="59">
        <v>217.89</v>
      </c>
      <c r="F12" s="59">
        <v>147.38</v>
      </c>
    </row>
    <row r="13" spans="1:6" s="18" customFormat="1" ht="13.2" x14ac:dyDescent="0.25">
      <c r="A13" s="58" t="s">
        <v>146</v>
      </c>
      <c r="B13" s="59">
        <v>15416.06</v>
      </c>
      <c r="C13" s="59">
        <v>1183</v>
      </c>
      <c r="D13" s="59">
        <v>7777.04</v>
      </c>
      <c r="E13" s="59">
        <v>50.45</v>
      </c>
      <c r="F13" s="59">
        <v>657.4</v>
      </c>
    </row>
    <row r="14" spans="1:6" s="18" customFormat="1" ht="13.2" x14ac:dyDescent="0.25">
      <c r="A14" s="58" t="s">
        <v>147</v>
      </c>
      <c r="B14" s="59">
        <v>72900</v>
      </c>
      <c r="C14" s="59">
        <v>85900</v>
      </c>
      <c r="D14" s="59">
        <v>85900</v>
      </c>
      <c r="E14" s="59">
        <v>117.83</v>
      </c>
      <c r="F14" s="59">
        <v>100</v>
      </c>
    </row>
    <row r="15" spans="1:6" s="18" customFormat="1" ht="13.2" x14ac:dyDescent="0.25">
      <c r="A15" s="58" t="s">
        <v>148</v>
      </c>
      <c r="B15" s="59">
        <v>1187784.8700000001</v>
      </c>
      <c r="C15" s="59">
        <v>463326</v>
      </c>
      <c r="D15" s="59">
        <v>333561.33</v>
      </c>
      <c r="E15" s="59">
        <v>28.08</v>
      </c>
      <c r="F15" s="59">
        <v>71.989999999999995</v>
      </c>
    </row>
    <row r="16" spans="1:6" s="56" customFormat="1" ht="13.2" x14ac:dyDescent="0.25">
      <c r="A16" s="6" t="s">
        <v>149</v>
      </c>
      <c r="B16" s="57">
        <v>104314</v>
      </c>
      <c r="C16" s="57">
        <v>413510</v>
      </c>
      <c r="D16" s="57">
        <f>SUM(D17:D20)</f>
        <v>164233.43</v>
      </c>
      <c r="E16" s="57">
        <v>157.44</v>
      </c>
      <c r="F16" s="57">
        <v>39.72</v>
      </c>
    </row>
    <row r="17" spans="1:6" s="18" customFormat="1" ht="13.2" x14ac:dyDescent="0.25">
      <c r="A17" s="58" t="s">
        <v>150</v>
      </c>
      <c r="B17" s="59">
        <v>20023.78</v>
      </c>
      <c r="C17" s="59">
        <v>26550</v>
      </c>
      <c r="D17" s="59">
        <v>26496.89</v>
      </c>
      <c r="E17" s="59">
        <v>132.33000000000001</v>
      </c>
      <c r="F17" s="59">
        <v>99.8</v>
      </c>
    </row>
    <row r="18" spans="1:6" s="18" customFormat="1" ht="13.2" x14ac:dyDescent="0.25">
      <c r="A18" s="58" t="s">
        <v>151</v>
      </c>
      <c r="B18" s="59">
        <v>27498.05</v>
      </c>
      <c r="C18" s="59">
        <v>37750</v>
      </c>
      <c r="D18" s="59">
        <v>37736.54</v>
      </c>
      <c r="E18" s="59">
        <v>137.22999999999999</v>
      </c>
      <c r="F18" s="59">
        <v>99.96</v>
      </c>
    </row>
    <row r="19" spans="1:6" s="18" customFormat="1" ht="13.2" x14ac:dyDescent="0.25">
      <c r="A19" s="58" t="s">
        <v>152</v>
      </c>
      <c r="B19" s="59">
        <v>39336.07</v>
      </c>
      <c r="C19" s="59">
        <v>180406</v>
      </c>
      <c r="D19" s="59">
        <v>100000</v>
      </c>
      <c r="E19" s="59">
        <v>254.22</v>
      </c>
      <c r="F19" s="59">
        <v>55.43</v>
      </c>
    </row>
    <row r="20" spans="1:6" s="18" customFormat="1" ht="13.2" x14ac:dyDescent="0.25">
      <c r="A20" s="58" t="s">
        <v>153</v>
      </c>
      <c r="B20" s="59">
        <v>17456.099999999999</v>
      </c>
      <c r="C20" s="59">
        <v>168804</v>
      </c>
      <c r="D20" s="59">
        <v>0</v>
      </c>
      <c r="E20" s="59">
        <v>0</v>
      </c>
      <c r="F20" s="59">
        <v>0</v>
      </c>
    </row>
    <row r="21" spans="1:6" s="56" customFormat="1" ht="13.2" x14ac:dyDescent="0.25">
      <c r="A21" s="6" t="s">
        <v>154</v>
      </c>
      <c r="B21" s="57">
        <v>2</v>
      </c>
      <c r="C21" s="57">
        <v>30000</v>
      </c>
      <c r="D21" s="57">
        <f>SUM(D22)</f>
        <v>0</v>
      </c>
      <c r="E21" s="57">
        <v>0</v>
      </c>
      <c r="F21" s="57">
        <v>0</v>
      </c>
    </row>
    <row r="22" spans="1:6" s="18" customFormat="1" ht="13.2" x14ac:dyDescent="0.25">
      <c r="A22" s="58" t="s">
        <v>155</v>
      </c>
      <c r="B22" s="59">
        <v>2</v>
      </c>
      <c r="C22" s="59">
        <v>30000</v>
      </c>
      <c r="D22" s="59">
        <v>0</v>
      </c>
      <c r="E22" s="59">
        <v>0</v>
      </c>
      <c r="F22" s="59">
        <v>0</v>
      </c>
    </row>
    <row r="23" spans="1:6" s="56" customFormat="1" ht="13.2" x14ac:dyDescent="0.25">
      <c r="A23" s="6" t="s">
        <v>156</v>
      </c>
      <c r="B23" s="57">
        <v>31410</v>
      </c>
      <c r="C23" s="57">
        <v>15950</v>
      </c>
      <c r="D23" s="57">
        <f>SUM(D24)</f>
        <v>33000</v>
      </c>
      <c r="E23" s="57">
        <v>105.06</v>
      </c>
      <c r="F23" s="57">
        <v>206.9</v>
      </c>
    </row>
    <row r="24" spans="1:6" s="18" customFormat="1" ht="13.2" x14ac:dyDescent="0.25">
      <c r="A24" s="58" t="s">
        <v>157</v>
      </c>
      <c r="B24" s="59">
        <v>31410</v>
      </c>
      <c r="C24" s="59">
        <v>15950</v>
      </c>
      <c r="D24" s="59">
        <v>33000</v>
      </c>
      <c r="E24" s="59">
        <v>105.06</v>
      </c>
      <c r="F24" s="59">
        <v>206.9</v>
      </c>
    </row>
    <row r="25" spans="1:6" s="18" customFormat="1" ht="13.2" x14ac:dyDescent="0.25">
      <c r="A25" s="38" t="s">
        <v>0</v>
      </c>
      <c r="B25" s="38" t="s">
        <v>0</v>
      </c>
      <c r="C25" s="38" t="s">
        <v>0</v>
      </c>
      <c r="D25" s="38" t="s">
        <v>0</v>
      </c>
      <c r="E25" s="55" t="s">
        <v>0</v>
      </c>
      <c r="F25" s="55" t="s">
        <v>0</v>
      </c>
    </row>
    <row r="26" spans="1:6" s="18" customFormat="1" ht="13.2" x14ac:dyDescent="0.25">
      <c r="A26" s="53" t="s">
        <v>158</v>
      </c>
      <c r="B26" s="54">
        <v>2404037.21</v>
      </c>
      <c r="C26" s="54">
        <v>5973460</v>
      </c>
      <c r="D26" s="54">
        <f>D27+D29+D38+D43+D45+D47</f>
        <v>4150755.5200000005</v>
      </c>
      <c r="E26" s="54">
        <v>172.66</v>
      </c>
      <c r="F26" s="54">
        <v>69.489999999999995</v>
      </c>
    </row>
    <row r="27" spans="1:6" s="56" customFormat="1" ht="13.2" x14ac:dyDescent="0.25">
      <c r="A27" s="6" t="s">
        <v>139</v>
      </c>
      <c r="B27" s="57">
        <v>1147741.58</v>
      </c>
      <c r="C27" s="57">
        <v>1512105</v>
      </c>
      <c r="D27" s="57">
        <f>SUM(D28)</f>
        <v>1335144.1000000001</v>
      </c>
      <c r="E27" s="57">
        <v>116.33</v>
      </c>
      <c r="F27" s="57">
        <v>88.3</v>
      </c>
    </row>
    <row r="28" spans="1:6" s="18" customFormat="1" ht="13.2" x14ac:dyDescent="0.25">
      <c r="A28" s="58" t="s">
        <v>140</v>
      </c>
      <c r="B28" s="59">
        <v>1147741.58</v>
      </c>
      <c r="C28" s="59">
        <v>1512105</v>
      </c>
      <c r="D28" s="59">
        <v>1335144.1000000001</v>
      </c>
      <c r="E28" s="59">
        <v>116.33</v>
      </c>
      <c r="F28" s="59">
        <v>88.3</v>
      </c>
    </row>
    <row r="29" spans="1:6" s="56" customFormat="1" ht="13.2" x14ac:dyDescent="0.25">
      <c r="A29" s="6" t="s">
        <v>141</v>
      </c>
      <c r="B29" s="57">
        <v>1043681.21</v>
      </c>
      <c r="C29" s="57">
        <v>3971345</v>
      </c>
      <c r="D29" s="57">
        <f>SUM(D30:D37)</f>
        <v>2614547.0300000003</v>
      </c>
      <c r="E29" s="57">
        <v>250.51</v>
      </c>
      <c r="F29" s="57">
        <v>65.84</v>
      </c>
    </row>
    <row r="30" spans="1:6" s="18" customFormat="1" ht="13.2" x14ac:dyDescent="0.25">
      <c r="A30" s="58" t="s">
        <v>159</v>
      </c>
      <c r="B30" s="59">
        <v>0</v>
      </c>
      <c r="C30" s="59">
        <v>15</v>
      </c>
      <c r="D30" s="59">
        <v>15.14</v>
      </c>
      <c r="E30" s="59">
        <v>0</v>
      </c>
      <c r="F30" s="59">
        <v>100.93</v>
      </c>
    </row>
    <row r="31" spans="1:6" s="18" customFormat="1" ht="13.2" x14ac:dyDescent="0.25">
      <c r="A31" s="58" t="s">
        <v>142</v>
      </c>
      <c r="B31" s="59">
        <v>417392.01</v>
      </c>
      <c r="C31" s="59">
        <v>475549</v>
      </c>
      <c r="D31" s="59">
        <v>402782.45</v>
      </c>
      <c r="E31" s="59">
        <v>96.5</v>
      </c>
      <c r="F31" s="59">
        <v>84.7</v>
      </c>
    </row>
    <row r="32" spans="1:6" s="18" customFormat="1" ht="13.2" x14ac:dyDescent="0.25">
      <c r="A32" s="58" t="s">
        <v>143</v>
      </c>
      <c r="B32" s="59">
        <v>226065.61</v>
      </c>
      <c r="C32" s="59">
        <v>951556</v>
      </c>
      <c r="D32" s="59">
        <v>223845.64</v>
      </c>
      <c r="E32" s="59">
        <v>99.02</v>
      </c>
      <c r="F32" s="59">
        <v>23.52</v>
      </c>
    </row>
    <row r="33" spans="1:6" s="18" customFormat="1" ht="13.2" x14ac:dyDescent="0.25">
      <c r="A33" s="58" t="s">
        <v>144</v>
      </c>
      <c r="B33" s="59">
        <v>218502.69</v>
      </c>
      <c r="C33" s="59">
        <v>778637</v>
      </c>
      <c r="D33" s="59">
        <v>385484.15</v>
      </c>
      <c r="E33" s="59">
        <v>176.42</v>
      </c>
      <c r="F33" s="59">
        <v>49.51</v>
      </c>
    </row>
    <row r="34" spans="1:6" s="18" customFormat="1" ht="13.2" x14ac:dyDescent="0.25">
      <c r="A34" s="58" t="s">
        <v>145</v>
      </c>
      <c r="B34" s="59">
        <v>51345.93</v>
      </c>
      <c r="C34" s="59">
        <v>67334</v>
      </c>
      <c r="D34" s="59">
        <v>59285.63</v>
      </c>
      <c r="E34" s="59">
        <v>115.46</v>
      </c>
      <c r="F34" s="59">
        <v>88.05</v>
      </c>
    </row>
    <row r="35" spans="1:6" s="18" customFormat="1" ht="13.2" x14ac:dyDescent="0.25">
      <c r="A35" s="58" t="s">
        <v>146</v>
      </c>
      <c r="B35" s="59">
        <v>0</v>
      </c>
      <c r="C35" s="59">
        <v>16600</v>
      </c>
      <c r="D35" s="59">
        <v>16600</v>
      </c>
      <c r="E35" s="59">
        <v>0</v>
      </c>
      <c r="F35" s="59">
        <v>100</v>
      </c>
    </row>
    <row r="36" spans="1:6" s="18" customFormat="1" ht="13.2" x14ac:dyDescent="0.25">
      <c r="A36" s="58" t="s">
        <v>147</v>
      </c>
      <c r="B36" s="59">
        <v>74150</v>
      </c>
      <c r="C36" s="59">
        <v>85900</v>
      </c>
      <c r="D36" s="59">
        <v>85900</v>
      </c>
      <c r="E36" s="59">
        <v>115.85</v>
      </c>
      <c r="F36" s="59">
        <v>100</v>
      </c>
    </row>
    <row r="37" spans="1:6" s="18" customFormat="1" ht="13.2" x14ac:dyDescent="0.25">
      <c r="A37" s="58" t="s">
        <v>148</v>
      </c>
      <c r="B37" s="59">
        <v>56224.97</v>
      </c>
      <c r="C37" s="59">
        <v>1595754</v>
      </c>
      <c r="D37" s="59">
        <v>1440634.02</v>
      </c>
      <c r="E37" s="59">
        <v>2562.27</v>
      </c>
      <c r="F37" s="59">
        <v>90.28</v>
      </c>
    </row>
    <row r="38" spans="1:6" s="56" customFormat="1" ht="13.2" x14ac:dyDescent="0.25">
      <c r="A38" s="6" t="s">
        <v>149</v>
      </c>
      <c r="B38" s="57">
        <v>86857.9</v>
      </c>
      <c r="C38" s="57">
        <v>413510</v>
      </c>
      <c r="D38" s="57">
        <f>SUM(D39:D42)</f>
        <v>170483.43</v>
      </c>
      <c r="E38" s="57">
        <v>196.28</v>
      </c>
      <c r="F38" s="57">
        <v>41.23</v>
      </c>
    </row>
    <row r="39" spans="1:6" s="18" customFormat="1" ht="13.2" x14ac:dyDescent="0.25">
      <c r="A39" s="58" t="s">
        <v>150</v>
      </c>
      <c r="B39" s="59">
        <v>20023.78</v>
      </c>
      <c r="C39" s="59">
        <v>26550</v>
      </c>
      <c r="D39" s="59">
        <v>26496.89</v>
      </c>
      <c r="E39" s="59">
        <v>132.33000000000001</v>
      </c>
      <c r="F39" s="59">
        <v>99.8</v>
      </c>
    </row>
    <row r="40" spans="1:6" s="18" customFormat="1" ht="13.2" x14ac:dyDescent="0.25">
      <c r="A40" s="58" t="s">
        <v>151</v>
      </c>
      <c r="B40" s="59">
        <v>27498.05</v>
      </c>
      <c r="C40" s="59">
        <v>37750</v>
      </c>
      <c r="D40" s="59">
        <v>37736.54</v>
      </c>
      <c r="E40" s="59">
        <v>137.22999999999999</v>
      </c>
      <c r="F40" s="59">
        <v>99.96</v>
      </c>
    </row>
    <row r="41" spans="1:6" s="18" customFormat="1" ht="13.2" x14ac:dyDescent="0.25">
      <c r="A41" s="58" t="s">
        <v>152</v>
      </c>
      <c r="B41" s="59">
        <v>39336.07</v>
      </c>
      <c r="C41" s="59">
        <v>180406</v>
      </c>
      <c r="D41" s="59">
        <v>102187.5</v>
      </c>
      <c r="E41" s="59">
        <v>259.77999999999997</v>
      </c>
      <c r="F41" s="59">
        <v>56.64</v>
      </c>
    </row>
    <row r="42" spans="1:6" s="18" customFormat="1" ht="13.2" x14ac:dyDescent="0.25">
      <c r="A42" s="58" t="s">
        <v>153</v>
      </c>
      <c r="B42" s="59">
        <v>0</v>
      </c>
      <c r="C42" s="59">
        <v>168804</v>
      </c>
      <c r="D42" s="59">
        <v>4062.5</v>
      </c>
      <c r="E42" s="59">
        <v>0</v>
      </c>
      <c r="F42" s="59">
        <v>2.41</v>
      </c>
    </row>
    <row r="43" spans="1:6" s="56" customFormat="1" ht="13.2" x14ac:dyDescent="0.25">
      <c r="A43" s="6" t="s">
        <v>154</v>
      </c>
      <c r="B43" s="57">
        <v>2</v>
      </c>
      <c r="C43" s="57">
        <v>30000</v>
      </c>
      <c r="D43" s="57">
        <f>SUM(D44)</f>
        <v>44.15</v>
      </c>
      <c r="E43" s="57">
        <v>2207.5</v>
      </c>
      <c r="F43" s="57">
        <v>0.15</v>
      </c>
    </row>
    <row r="44" spans="1:6" s="18" customFormat="1" ht="13.2" x14ac:dyDescent="0.25">
      <c r="A44" s="58" t="s">
        <v>155</v>
      </c>
      <c r="B44" s="59">
        <v>2</v>
      </c>
      <c r="C44" s="59">
        <v>30000</v>
      </c>
      <c r="D44" s="59">
        <v>44.15</v>
      </c>
      <c r="E44" s="59">
        <v>2207.5</v>
      </c>
      <c r="F44" s="59">
        <v>0.15</v>
      </c>
    </row>
    <row r="45" spans="1:6" s="56" customFormat="1" ht="13.2" x14ac:dyDescent="0.25">
      <c r="A45" s="6" t="s">
        <v>156</v>
      </c>
      <c r="B45" s="57">
        <v>1194.5</v>
      </c>
      <c r="C45" s="57">
        <v>15950</v>
      </c>
      <c r="D45" s="57">
        <f>SUM(D46)</f>
        <v>0</v>
      </c>
      <c r="E45" s="57">
        <v>0</v>
      </c>
      <c r="F45" s="57">
        <v>0</v>
      </c>
    </row>
    <row r="46" spans="1:6" s="18" customFormat="1" ht="13.2" x14ac:dyDescent="0.25">
      <c r="A46" s="58" t="s">
        <v>157</v>
      </c>
      <c r="B46" s="59">
        <v>1194.5</v>
      </c>
      <c r="C46" s="59">
        <v>15950</v>
      </c>
      <c r="D46" s="59">
        <v>0</v>
      </c>
      <c r="E46" s="59">
        <v>0</v>
      </c>
      <c r="F46" s="59">
        <v>0</v>
      </c>
    </row>
    <row r="47" spans="1:6" s="56" customFormat="1" ht="13.2" x14ac:dyDescent="0.25">
      <c r="A47" s="6" t="s">
        <v>160</v>
      </c>
      <c r="B47" s="57">
        <v>124560.02</v>
      </c>
      <c r="C47" s="57">
        <v>30550</v>
      </c>
      <c r="D47" s="57">
        <v>30536.81</v>
      </c>
      <c r="E47" s="57">
        <v>24.52</v>
      </c>
      <c r="F47" s="57">
        <v>99.96</v>
      </c>
    </row>
    <row r="48" spans="1:6" s="18" customFormat="1" ht="13.2" x14ac:dyDescent="0.25">
      <c r="A48" s="58" t="s">
        <v>161</v>
      </c>
      <c r="B48" s="59">
        <v>124560.02</v>
      </c>
      <c r="C48" s="59">
        <v>30550</v>
      </c>
      <c r="D48" s="59">
        <v>30536.81</v>
      </c>
      <c r="E48" s="59">
        <v>24.52</v>
      </c>
      <c r="F48" s="59">
        <v>99.96</v>
      </c>
    </row>
    <row r="49" spans="1:6" x14ac:dyDescent="0.25">
      <c r="A49" s="52" t="s">
        <v>0</v>
      </c>
      <c r="B49" s="52" t="s">
        <v>0</v>
      </c>
      <c r="C49" s="52" t="s">
        <v>0</v>
      </c>
      <c r="D49" s="52" t="s">
        <v>0</v>
      </c>
      <c r="E49" s="52" t="s">
        <v>0</v>
      </c>
      <c r="F49" s="52" t="s">
        <v>0</v>
      </c>
    </row>
  </sheetData>
  <pageMargins left="0.7" right="0.7" top="0.75" bottom="0.75" header="0.3" footer="0.3"/>
  <pageSetup paperSize="9" scale="6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9"/>
  <sheetViews>
    <sheetView workbookViewId="0"/>
  </sheetViews>
  <sheetFormatPr defaultColWidth="9.109375" defaultRowHeight="13.8" x14ac:dyDescent="0.25"/>
  <cols>
    <col min="1" max="1" width="91.88671875" style="15" bestFit="1" customWidth="1"/>
    <col min="2" max="2" width="13.5546875" style="15" bestFit="1" customWidth="1"/>
    <col min="3" max="3" width="15.88671875" style="15" bestFit="1" customWidth="1"/>
    <col min="4" max="4" width="13.5546875" style="15" bestFit="1" customWidth="1"/>
    <col min="5" max="6" width="10.109375" style="15" bestFit="1" customWidth="1"/>
    <col min="7" max="16384" width="9.109375" style="15"/>
  </cols>
  <sheetData>
    <row r="1" spans="1:6" s="4" customFormat="1" ht="13.2" customHeight="1" x14ac:dyDescent="0.3">
      <c r="A1" s="60" t="s">
        <v>546</v>
      </c>
    </row>
    <row r="2" spans="1:6" s="4" customFormat="1" ht="13.2" customHeight="1" x14ac:dyDescent="0.3"/>
    <row r="3" spans="1:6" s="4" customFormat="1" ht="26.4" x14ac:dyDescent="0.3">
      <c r="A3" s="7" t="s">
        <v>162</v>
      </c>
      <c r="B3" s="8" t="s">
        <v>527</v>
      </c>
      <c r="C3" s="8" t="s">
        <v>534</v>
      </c>
      <c r="D3" s="8" t="s">
        <v>535</v>
      </c>
      <c r="E3" s="8" t="s">
        <v>547</v>
      </c>
      <c r="F3" s="9" t="s">
        <v>528</v>
      </c>
    </row>
    <row r="4" spans="1:6" s="62" customFormat="1" ht="7.95" customHeight="1" x14ac:dyDescent="0.3">
      <c r="A4" s="61">
        <v>1</v>
      </c>
      <c r="B4" s="11">
        <v>2</v>
      </c>
      <c r="C4" s="11">
        <v>3</v>
      </c>
      <c r="D4" s="11">
        <v>4</v>
      </c>
      <c r="E4" s="11">
        <v>5</v>
      </c>
      <c r="F4" s="12">
        <v>6</v>
      </c>
    </row>
    <row r="5" spans="1:6" x14ac:dyDescent="0.25">
      <c r="A5" s="63" t="s">
        <v>582</v>
      </c>
      <c r="B5" s="64">
        <v>2404037.21</v>
      </c>
      <c r="C5" s="64">
        <v>5973460</v>
      </c>
      <c r="D5" s="64">
        <f>D6+D11+D14+D18+D21+D25+D27+D31+D37</f>
        <v>4150755.5200000005</v>
      </c>
      <c r="E5" s="64">
        <v>172.66</v>
      </c>
      <c r="F5" s="64">
        <v>69.489999999999995</v>
      </c>
    </row>
    <row r="6" spans="1:6" x14ac:dyDescent="0.25">
      <c r="A6" s="65" t="s">
        <v>548</v>
      </c>
      <c r="B6" s="66">
        <v>416388.2</v>
      </c>
      <c r="C6" s="66">
        <v>506415</v>
      </c>
      <c r="D6" s="66">
        <f>SUM(D7:D10)</f>
        <v>474388.85</v>
      </c>
      <c r="E6" s="66">
        <v>113.93</v>
      </c>
      <c r="F6" s="66">
        <v>93.68</v>
      </c>
    </row>
    <row r="7" spans="1:6" x14ac:dyDescent="0.25">
      <c r="A7" s="67" t="s">
        <v>549</v>
      </c>
      <c r="B7" s="68">
        <v>69288.83</v>
      </c>
      <c r="C7" s="68">
        <v>105770</v>
      </c>
      <c r="D7" s="68">
        <v>96903.81</v>
      </c>
      <c r="E7" s="68">
        <v>139.85</v>
      </c>
      <c r="F7" s="68">
        <v>91.62</v>
      </c>
    </row>
    <row r="8" spans="1:6" x14ac:dyDescent="0.25">
      <c r="A8" s="67" t="s">
        <v>550</v>
      </c>
      <c r="B8" s="68">
        <v>317906.73</v>
      </c>
      <c r="C8" s="68">
        <v>378145</v>
      </c>
      <c r="D8" s="68">
        <v>366022.74</v>
      </c>
      <c r="E8" s="68">
        <v>115.14</v>
      </c>
      <c r="F8" s="68">
        <v>96.79</v>
      </c>
    </row>
    <row r="9" spans="1:6" x14ac:dyDescent="0.25">
      <c r="A9" s="67" t="s">
        <v>551</v>
      </c>
      <c r="B9" s="68">
        <v>22681.16</v>
      </c>
      <c r="C9" s="68">
        <v>10550</v>
      </c>
      <c r="D9" s="68">
        <v>2330.98</v>
      </c>
      <c r="E9" s="68">
        <v>10.28</v>
      </c>
      <c r="F9" s="68">
        <v>22.09</v>
      </c>
    </row>
    <row r="10" spans="1:6" x14ac:dyDescent="0.25">
      <c r="A10" s="67" t="s">
        <v>552</v>
      </c>
      <c r="B10" s="68">
        <v>6511.48</v>
      </c>
      <c r="C10" s="68">
        <v>11950</v>
      </c>
      <c r="D10" s="68">
        <v>9131.32</v>
      </c>
      <c r="E10" s="68">
        <v>140.22999999999999</v>
      </c>
      <c r="F10" s="68">
        <v>76.41</v>
      </c>
    </row>
    <row r="11" spans="1:6" x14ac:dyDescent="0.25">
      <c r="A11" s="65" t="s">
        <v>553</v>
      </c>
      <c r="B11" s="66">
        <v>133811.13</v>
      </c>
      <c r="C11" s="66">
        <v>155890</v>
      </c>
      <c r="D11" s="66">
        <f>SUM(D12:D13)</f>
        <v>136932.46</v>
      </c>
      <c r="E11" s="66">
        <v>102.33</v>
      </c>
      <c r="F11" s="66">
        <v>87.84</v>
      </c>
    </row>
    <row r="12" spans="1:6" x14ac:dyDescent="0.25">
      <c r="A12" s="67" t="s">
        <v>554</v>
      </c>
      <c r="B12" s="68">
        <v>133811.13</v>
      </c>
      <c r="C12" s="68">
        <v>154540</v>
      </c>
      <c r="D12" s="68">
        <v>136932.46</v>
      </c>
      <c r="E12" s="68">
        <v>102.33</v>
      </c>
      <c r="F12" s="68">
        <v>88.61</v>
      </c>
    </row>
    <row r="13" spans="1:6" x14ac:dyDescent="0.25">
      <c r="A13" s="67" t="s">
        <v>555</v>
      </c>
      <c r="B13" s="68">
        <v>0</v>
      </c>
      <c r="C13" s="68">
        <v>1350</v>
      </c>
      <c r="D13" s="68">
        <v>0</v>
      </c>
      <c r="E13" s="68" t="s">
        <v>544</v>
      </c>
      <c r="F13" s="68" t="s">
        <v>544</v>
      </c>
    </row>
    <row r="14" spans="1:6" x14ac:dyDescent="0.25">
      <c r="A14" s="65" t="s">
        <v>556</v>
      </c>
      <c r="B14" s="66">
        <v>244358.94</v>
      </c>
      <c r="C14" s="66">
        <v>2638405</v>
      </c>
      <c r="D14" s="66">
        <f>SUM(D15:D17)</f>
        <v>1555243.44</v>
      </c>
      <c r="E14" s="66">
        <v>636.46</v>
      </c>
      <c r="F14" s="66">
        <v>58.95</v>
      </c>
    </row>
    <row r="15" spans="1:6" x14ac:dyDescent="0.25">
      <c r="A15" s="67" t="s">
        <v>557</v>
      </c>
      <c r="B15" s="68">
        <v>4717</v>
      </c>
      <c r="C15" s="68">
        <v>4720</v>
      </c>
      <c r="D15" s="68">
        <v>4717</v>
      </c>
      <c r="E15" s="68">
        <v>100</v>
      </c>
      <c r="F15" s="68">
        <v>99.94</v>
      </c>
    </row>
    <row r="16" spans="1:6" x14ac:dyDescent="0.25">
      <c r="A16" s="67" t="s">
        <v>558</v>
      </c>
      <c r="B16" s="68">
        <v>1860</v>
      </c>
      <c r="C16" s="68">
        <v>1195</v>
      </c>
      <c r="D16" s="68">
        <v>1195</v>
      </c>
      <c r="E16" s="68">
        <v>64.25</v>
      </c>
      <c r="F16" s="68">
        <v>100</v>
      </c>
    </row>
    <row r="17" spans="1:6" x14ac:dyDescent="0.25">
      <c r="A17" s="67" t="s">
        <v>559</v>
      </c>
      <c r="B17" s="68">
        <v>237781.94</v>
      </c>
      <c r="C17" s="68">
        <v>2632490</v>
      </c>
      <c r="D17" s="68">
        <v>1549331.44</v>
      </c>
      <c r="E17" s="68">
        <v>651.58000000000004</v>
      </c>
      <c r="F17" s="68">
        <v>58.85</v>
      </c>
    </row>
    <row r="18" spans="1:6" x14ac:dyDescent="0.25">
      <c r="A18" s="65" t="s">
        <v>560</v>
      </c>
      <c r="B18" s="66">
        <v>62764.76</v>
      </c>
      <c r="C18" s="66">
        <v>24500</v>
      </c>
      <c r="D18" s="66">
        <f>SUM(D19:D20)</f>
        <v>17796.91</v>
      </c>
      <c r="E18" s="66">
        <v>28.35</v>
      </c>
      <c r="F18" s="66">
        <v>72.64</v>
      </c>
    </row>
    <row r="19" spans="1:6" x14ac:dyDescent="0.25">
      <c r="A19" s="67" t="s">
        <v>561</v>
      </c>
      <c r="B19" s="68">
        <v>39336.07</v>
      </c>
      <c r="C19" s="68">
        <v>0</v>
      </c>
      <c r="D19" s="68">
        <v>0</v>
      </c>
      <c r="E19" s="68" t="s">
        <v>544</v>
      </c>
      <c r="F19" s="68" t="s">
        <v>544</v>
      </c>
    </row>
    <row r="20" spans="1:6" x14ac:dyDescent="0.25">
      <c r="A20" s="67" t="s">
        <v>562</v>
      </c>
      <c r="B20" s="68">
        <v>23428.69</v>
      </c>
      <c r="C20" s="68">
        <v>24500</v>
      </c>
      <c r="D20" s="68">
        <v>17796.91</v>
      </c>
      <c r="E20" s="68">
        <v>75.959999999999994</v>
      </c>
      <c r="F20" s="68">
        <v>72.64</v>
      </c>
    </row>
    <row r="21" spans="1:6" x14ac:dyDescent="0.25">
      <c r="A21" s="65" t="s">
        <v>563</v>
      </c>
      <c r="B21" s="66">
        <v>772839.88</v>
      </c>
      <c r="C21" s="66">
        <v>1705835</v>
      </c>
      <c r="D21" s="66">
        <f>SUM(D22:D24)</f>
        <v>1104049.21</v>
      </c>
      <c r="E21" s="66">
        <v>142.86000000000001</v>
      </c>
      <c r="F21" s="66">
        <v>64.72</v>
      </c>
    </row>
    <row r="22" spans="1:6" x14ac:dyDescent="0.25">
      <c r="A22" s="67" t="s">
        <v>564</v>
      </c>
      <c r="B22" s="68">
        <v>686661.45</v>
      </c>
      <c r="C22" s="68">
        <v>1567285</v>
      </c>
      <c r="D22" s="68">
        <v>1005850.76</v>
      </c>
      <c r="E22" s="68">
        <v>146.47999999999999</v>
      </c>
      <c r="F22" s="68">
        <v>64.180000000000007</v>
      </c>
    </row>
    <row r="23" spans="1:6" x14ac:dyDescent="0.25">
      <c r="A23" s="67" t="s">
        <v>565</v>
      </c>
      <c r="B23" s="68">
        <v>80865.929999999993</v>
      </c>
      <c r="C23" s="68">
        <v>118550</v>
      </c>
      <c r="D23" s="68">
        <v>83008.45</v>
      </c>
      <c r="E23" s="68">
        <v>102.65</v>
      </c>
      <c r="F23" s="68">
        <v>70.02</v>
      </c>
    </row>
    <row r="24" spans="1:6" x14ac:dyDescent="0.25">
      <c r="A24" s="67" t="s">
        <v>566</v>
      </c>
      <c r="B24" s="68">
        <v>5312.5</v>
      </c>
      <c r="C24" s="68">
        <v>20000</v>
      </c>
      <c r="D24" s="68">
        <v>15190</v>
      </c>
      <c r="E24" s="68">
        <v>285.93</v>
      </c>
      <c r="F24" s="68">
        <v>75.95</v>
      </c>
    </row>
    <row r="25" spans="1:6" x14ac:dyDescent="0.25">
      <c r="A25" s="65" t="s">
        <v>567</v>
      </c>
      <c r="B25" s="66">
        <v>135977.20000000001</v>
      </c>
      <c r="C25" s="66">
        <v>141400</v>
      </c>
      <c r="D25" s="66">
        <f>SUM(D26)</f>
        <v>139891.5</v>
      </c>
      <c r="E25" s="66">
        <v>102.88</v>
      </c>
      <c r="F25" s="66">
        <v>98.93</v>
      </c>
    </row>
    <row r="26" spans="1:6" x14ac:dyDescent="0.25">
      <c r="A26" s="67" t="s">
        <v>568</v>
      </c>
      <c r="B26" s="68">
        <v>135977.20000000001</v>
      </c>
      <c r="C26" s="68">
        <v>141400</v>
      </c>
      <c r="D26" s="68">
        <v>139891.5</v>
      </c>
      <c r="E26" s="68">
        <v>102.88</v>
      </c>
      <c r="F26" s="68">
        <v>98.93</v>
      </c>
    </row>
    <row r="27" spans="1:6" x14ac:dyDescent="0.25">
      <c r="A27" s="65" t="s">
        <v>569</v>
      </c>
      <c r="B27" s="66">
        <v>127532.11</v>
      </c>
      <c r="C27" s="66">
        <v>147680</v>
      </c>
      <c r="D27" s="66">
        <f>SUM(D28:D30)</f>
        <v>139653.92000000001</v>
      </c>
      <c r="E27" s="66">
        <v>109.5</v>
      </c>
      <c r="F27" s="66">
        <v>94.57</v>
      </c>
    </row>
    <row r="28" spans="1:6" x14ac:dyDescent="0.25">
      <c r="A28" s="67" t="s">
        <v>570</v>
      </c>
      <c r="B28" s="68">
        <v>96375.07</v>
      </c>
      <c r="C28" s="68">
        <v>105040</v>
      </c>
      <c r="D28" s="68">
        <v>104850.66</v>
      </c>
      <c r="E28" s="68">
        <v>108.79</v>
      </c>
      <c r="F28" s="68">
        <v>99.82</v>
      </c>
    </row>
    <row r="29" spans="1:6" x14ac:dyDescent="0.25">
      <c r="A29" s="67" t="s">
        <v>571</v>
      </c>
      <c r="B29" s="68">
        <v>8520.65</v>
      </c>
      <c r="C29" s="68">
        <v>13285</v>
      </c>
      <c r="D29" s="68">
        <v>5461.66</v>
      </c>
      <c r="E29" s="68">
        <v>64.099999999999994</v>
      </c>
      <c r="F29" s="68">
        <v>41.11</v>
      </c>
    </row>
    <row r="30" spans="1:6" x14ac:dyDescent="0.25">
      <c r="A30" s="67" t="s">
        <v>572</v>
      </c>
      <c r="B30" s="68">
        <v>22636.39</v>
      </c>
      <c r="C30" s="68">
        <v>29355</v>
      </c>
      <c r="D30" s="68">
        <v>29341.599999999999</v>
      </c>
      <c r="E30" s="68">
        <v>129.62</v>
      </c>
      <c r="F30" s="68">
        <v>99.95</v>
      </c>
    </row>
    <row r="31" spans="1:6" x14ac:dyDescent="0.25">
      <c r="A31" s="65" t="s">
        <v>573</v>
      </c>
      <c r="B31" s="66">
        <v>456974.23</v>
      </c>
      <c r="C31" s="66">
        <v>565970</v>
      </c>
      <c r="D31" s="66">
        <f>SUM(D32:D36)</f>
        <v>502335.22000000003</v>
      </c>
      <c r="E31" s="66">
        <v>109.93</v>
      </c>
      <c r="F31" s="66">
        <v>88.76</v>
      </c>
    </row>
    <row r="32" spans="1:6" x14ac:dyDescent="0.25">
      <c r="A32" s="67" t="s">
        <v>574</v>
      </c>
      <c r="B32" s="68">
        <v>335898.88</v>
      </c>
      <c r="C32" s="68">
        <v>427630</v>
      </c>
      <c r="D32" s="68">
        <v>367208.57</v>
      </c>
      <c r="E32" s="68">
        <v>109.32</v>
      </c>
      <c r="F32" s="68">
        <v>85.87</v>
      </c>
    </row>
    <row r="33" spans="1:6" x14ac:dyDescent="0.25">
      <c r="A33" s="67" t="s">
        <v>575</v>
      </c>
      <c r="B33" s="68">
        <v>46571</v>
      </c>
      <c r="C33" s="68">
        <v>53475</v>
      </c>
      <c r="D33" s="68">
        <v>53468</v>
      </c>
      <c r="E33" s="68">
        <v>114.81</v>
      </c>
      <c r="F33" s="68">
        <v>99.99</v>
      </c>
    </row>
    <row r="34" spans="1:6" x14ac:dyDescent="0.25">
      <c r="A34" s="67" t="s">
        <v>576</v>
      </c>
      <c r="B34" s="68">
        <v>30420</v>
      </c>
      <c r="C34" s="68">
        <v>35495</v>
      </c>
      <c r="D34" s="68">
        <v>35490</v>
      </c>
      <c r="E34" s="68">
        <v>116.67</v>
      </c>
      <c r="F34" s="68">
        <v>99.99</v>
      </c>
    </row>
    <row r="35" spans="1:6" x14ac:dyDescent="0.25">
      <c r="A35" s="67" t="s">
        <v>577</v>
      </c>
      <c r="B35" s="68">
        <v>200</v>
      </c>
      <c r="C35" s="68">
        <v>1870</v>
      </c>
      <c r="D35" s="68">
        <v>1870</v>
      </c>
      <c r="E35" s="68">
        <v>935</v>
      </c>
      <c r="F35" s="68">
        <v>100</v>
      </c>
    </row>
    <row r="36" spans="1:6" x14ac:dyDescent="0.25">
      <c r="A36" s="67" t="s">
        <v>578</v>
      </c>
      <c r="B36" s="68">
        <v>43884.35</v>
      </c>
      <c r="C36" s="68">
        <v>47500</v>
      </c>
      <c r="D36" s="68">
        <v>44298.65</v>
      </c>
      <c r="E36" s="68">
        <v>100.94</v>
      </c>
      <c r="F36" s="68">
        <v>93.26</v>
      </c>
    </row>
    <row r="37" spans="1:6" x14ac:dyDescent="0.25">
      <c r="A37" s="65" t="s">
        <v>579</v>
      </c>
      <c r="B37" s="66">
        <v>53390.76</v>
      </c>
      <c r="C37" s="66">
        <v>87365</v>
      </c>
      <c r="D37" s="66">
        <f>SUM(D38:D39)</f>
        <v>80464.010000000009</v>
      </c>
      <c r="E37" s="66">
        <v>150.71</v>
      </c>
      <c r="F37" s="66">
        <v>92.1</v>
      </c>
    </row>
    <row r="38" spans="1:6" x14ac:dyDescent="0.25">
      <c r="A38" s="67" t="s">
        <v>580</v>
      </c>
      <c r="B38" s="68">
        <v>3916.87</v>
      </c>
      <c r="C38" s="68">
        <v>12600</v>
      </c>
      <c r="D38" s="68">
        <v>9478.32</v>
      </c>
      <c r="E38" s="68">
        <v>241.99</v>
      </c>
      <c r="F38" s="68">
        <v>75.22</v>
      </c>
    </row>
    <row r="39" spans="1:6" x14ac:dyDescent="0.25">
      <c r="A39" s="67" t="s">
        <v>581</v>
      </c>
      <c r="B39" s="68">
        <v>49473.89</v>
      </c>
      <c r="C39" s="68">
        <v>74765</v>
      </c>
      <c r="D39" s="68">
        <v>70985.69</v>
      </c>
      <c r="E39" s="68">
        <v>143.47999999999999</v>
      </c>
      <c r="F39" s="68">
        <v>94.95</v>
      </c>
    </row>
  </sheetData>
  <pageMargins left="0.7" right="0.7" top="0.75" bottom="0.75" header="0.3" footer="0.3"/>
  <pageSetup paperSize="9" scale="5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33"/>
  <sheetViews>
    <sheetView workbookViewId="0"/>
  </sheetViews>
  <sheetFormatPr defaultColWidth="9.109375" defaultRowHeight="13.8" x14ac:dyDescent="0.25"/>
  <cols>
    <col min="1" max="1" width="90.5546875" style="15" bestFit="1" customWidth="1"/>
    <col min="2" max="2" width="13.6640625" style="15" bestFit="1" customWidth="1"/>
    <col min="3" max="3" width="16" style="15" bestFit="1" customWidth="1"/>
    <col min="4" max="4" width="13.6640625" style="15" bestFit="1" customWidth="1"/>
    <col min="5" max="5" width="13.109375" style="15" bestFit="1" customWidth="1"/>
    <col min="6" max="6" width="10.33203125" style="15" bestFit="1" customWidth="1"/>
    <col min="7" max="16384" width="9.109375" style="15"/>
  </cols>
  <sheetData>
    <row r="1" spans="1:6" x14ac:dyDescent="0.25">
      <c r="A1" s="5" t="s">
        <v>508</v>
      </c>
      <c r="B1" s="4"/>
      <c r="C1" s="4"/>
      <c r="D1" s="4"/>
      <c r="E1" s="4"/>
      <c r="F1" s="4"/>
    </row>
    <row r="2" spans="1:6" x14ac:dyDescent="0.25">
      <c r="A2" s="4"/>
      <c r="B2" s="4"/>
      <c r="C2" s="4"/>
      <c r="D2" s="4"/>
      <c r="E2" s="4"/>
      <c r="F2" s="4"/>
    </row>
    <row r="3" spans="1:6" x14ac:dyDescent="0.25">
      <c r="A3" s="5" t="s">
        <v>583</v>
      </c>
      <c r="B3" s="4"/>
      <c r="C3" s="4"/>
      <c r="D3" s="4"/>
      <c r="E3" s="4"/>
      <c r="F3" s="4"/>
    </row>
    <row r="4" spans="1:6" x14ac:dyDescent="0.25">
      <c r="A4" s="4"/>
      <c r="B4" s="4"/>
      <c r="C4" s="4"/>
      <c r="D4" s="4"/>
      <c r="E4" s="4"/>
      <c r="F4" s="4"/>
    </row>
    <row r="5" spans="1:6" ht="26.4" x14ac:dyDescent="0.25">
      <c r="A5" s="7" t="s">
        <v>163</v>
      </c>
      <c r="B5" s="8" t="s">
        <v>527</v>
      </c>
      <c r="C5" s="8" t="s">
        <v>534</v>
      </c>
      <c r="D5" s="8" t="s">
        <v>535</v>
      </c>
      <c r="E5" s="8" t="s">
        <v>547</v>
      </c>
      <c r="F5" s="9" t="s">
        <v>528</v>
      </c>
    </row>
    <row r="6" spans="1:6" x14ac:dyDescent="0.25">
      <c r="A6" s="61">
        <v>1</v>
      </c>
      <c r="B6" s="11">
        <v>2</v>
      </c>
      <c r="C6" s="11">
        <v>3</v>
      </c>
      <c r="D6" s="11">
        <v>4</v>
      </c>
      <c r="E6" s="11">
        <v>5</v>
      </c>
      <c r="F6" s="12">
        <v>6</v>
      </c>
    </row>
    <row r="7" spans="1:6" s="18" customFormat="1" ht="13.2" x14ac:dyDescent="0.25">
      <c r="A7" s="13" t="s">
        <v>9</v>
      </c>
      <c r="B7" s="16">
        <v>106125.13</v>
      </c>
      <c r="C7" s="16">
        <v>48985</v>
      </c>
      <c r="D7" s="16">
        <v>48971.7</v>
      </c>
      <c r="E7" s="16">
        <v>46.15</v>
      </c>
      <c r="F7" s="16">
        <v>99.97</v>
      </c>
    </row>
    <row r="8" spans="1:6" s="18" customFormat="1" ht="13.2" x14ac:dyDescent="0.25">
      <c r="A8" s="13" t="s">
        <v>164</v>
      </c>
      <c r="B8" s="16">
        <v>106125.13</v>
      </c>
      <c r="C8" s="16">
        <v>48985</v>
      </c>
      <c r="D8" s="16">
        <v>48971.7</v>
      </c>
      <c r="E8" s="16">
        <v>46.15</v>
      </c>
      <c r="F8" s="16">
        <v>99.97</v>
      </c>
    </row>
    <row r="9" spans="1:6" s="18" customFormat="1" ht="13.2" x14ac:dyDescent="0.25">
      <c r="A9" s="18" t="s">
        <v>165</v>
      </c>
      <c r="B9" s="19">
        <v>106125.13</v>
      </c>
      <c r="C9" s="19" t="s">
        <v>0</v>
      </c>
      <c r="D9" s="19">
        <v>48971.7</v>
      </c>
      <c r="E9" s="19">
        <v>46.15</v>
      </c>
      <c r="F9" s="19" t="s">
        <v>0</v>
      </c>
    </row>
    <row r="10" spans="1:6" s="18" customFormat="1" ht="13.2" x14ac:dyDescent="0.25">
      <c r="A10" s="18" t="s">
        <v>166</v>
      </c>
      <c r="B10" s="19">
        <v>106125.13</v>
      </c>
      <c r="C10" s="19" t="s">
        <v>0</v>
      </c>
      <c r="D10" s="19">
        <v>48971.7</v>
      </c>
      <c r="E10" s="19">
        <v>46.15</v>
      </c>
      <c r="F10" s="19" t="s">
        <v>0</v>
      </c>
    </row>
    <row r="11" spans="1:6" s="18" customFormat="1" ht="13.2" x14ac:dyDescent="0.25">
      <c r="A11" s="13" t="s">
        <v>10</v>
      </c>
      <c r="B11" s="16">
        <v>135492.51</v>
      </c>
      <c r="C11" s="16">
        <v>103150</v>
      </c>
      <c r="D11" s="16">
        <v>93789.24</v>
      </c>
      <c r="E11" s="16">
        <v>69.22</v>
      </c>
      <c r="F11" s="16">
        <v>90.93</v>
      </c>
    </row>
    <row r="12" spans="1:6" s="18" customFormat="1" ht="13.2" x14ac:dyDescent="0.25">
      <c r="A12" s="13" t="s">
        <v>167</v>
      </c>
      <c r="B12" s="16">
        <v>6730.34</v>
      </c>
      <c r="C12" s="16">
        <v>6800</v>
      </c>
      <c r="D12" s="16">
        <v>6400.7</v>
      </c>
      <c r="E12" s="16">
        <v>95.1</v>
      </c>
      <c r="F12" s="16">
        <v>94.13</v>
      </c>
    </row>
    <row r="13" spans="1:6" s="18" customFormat="1" ht="13.2" x14ac:dyDescent="0.25">
      <c r="A13" s="18" t="s">
        <v>168</v>
      </c>
      <c r="B13" s="19">
        <v>6730.34</v>
      </c>
      <c r="C13" s="19" t="s">
        <v>0</v>
      </c>
      <c r="D13" s="19">
        <v>6400.7</v>
      </c>
      <c r="E13" s="19">
        <v>95.1</v>
      </c>
      <c r="F13" s="19" t="s">
        <v>0</v>
      </c>
    </row>
    <row r="14" spans="1:6" s="18" customFormat="1" ht="13.2" x14ac:dyDescent="0.25">
      <c r="A14" s="18" t="s">
        <v>169</v>
      </c>
      <c r="B14" s="19">
        <v>6730.34</v>
      </c>
      <c r="C14" s="19" t="s">
        <v>0</v>
      </c>
      <c r="D14" s="19">
        <v>6400.7</v>
      </c>
      <c r="E14" s="19">
        <v>95.1</v>
      </c>
      <c r="F14" s="19" t="s">
        <v>0</v>
      </c>
    </row>
    <row r="15" spans="1:6" s="18" customFormat="1" ht="13.2" x14ac:dyDescent="0.25">
      <c r="A15" s="13" t="s">
        <v>170</v>
      </c>
      <c r="B15" s="16">
        <v>128762.17</v>
      </c>
      <c r="C15" s="16">
        <v>96350</v>
      </c>
      <c r="D15" s="16">
        <v>87388.54</v>
      </c>
      <c r="E15" s="16">
        <v>67.87</v>
      </c>
      <c r="F15" s="16">
        <v>90.7</v>
      </c>
    </row>
    <row r="16" spans="1:6" s="18" customFormat="1" ht="13.2" x14ac:dyDescent="0.25">
      <c r="A16" s="18" t="s">
        <v>171</v>
      </c>
      <c r="B16" s="19">
        <v>128762.17</v>
      </c>
      <c r="C16" s="19" t="s">
        <v>0</v>
      </c>
      <c r="D16" s="19">
        <v>87388.54</v>
      </c>
      <c r="E16" s="19">
        <v>67.87</v>
      </c>
      <c r="F16" s="19" t="s">
        <v>0</v>
      </c>
    </row>
    <row r="17" spans="1:6" s="18" customFormat="1" ht="13.2" x14ac:dyDescent="0.25">
      <c r="A17" s="18" t="s">
        <v>172</v>
      </c>
      <c r="B17" s="19">
        <v>128762.17</v>
      </c>
      <c r="C17" s="19" t="s">
        <v>0</v>
      </c>
      <c r="D17" s="19">
        <v>87388.54</v>
      </c>
      <c r="E17" s="19">
        <v>67.87</v>
      </c>
      <c r="F17" s="19" t="s">
        <v>0</v>
      </c>
    </row>
    <row r="20" spans="1:6" s="4" customFormat="1" ht="13.2" x14ac:dyDescent="0.3">
      <c r="A20" s="5" t="s">
        <v>584</v>
      </c>
    </row>
    <row r="21" spans="1:6" s="4" customFormat="1" ht="13.2" x14ac:dyDescent="0.3"/>
    <row r="22" spans="1:6" s="4" customFormat="1" ht="26.4" x14ac:dyDescent="0.3">
      <c r="A22" s="7" t="s">
        <v>1</v>
      </c>
      <c r="B22" s="8" t="s">
        <v>509</v>
      </c>
      <c r="C22" s="8" t="s">
        <v>512</v>
      </c>
      <c r="D22" s="8" t="s">
        <v>513</v>
      </c>
      <c r="E22" s="8" t="s">
        <v>510</v>
      </c>
      <c r="F22" s="9" t="s">
        <v>511</v>
      </c>
    </row>
    <row r="23" spans="1:6" s="4" customFormat="1" ht="13.2" x14ac:dyDescent="0.3">
      <c r="A23" s="61">
        <v>1</v>
      </c>
      <c r="B23" s="11">
        <v>2</v>
      </c>
      <c r="C23" s="11">
        <v>3</v>
      </c>
      <c r="D23" s="11">
        <v>4</v>
      </c>
      <c r="E23" s="11">
        <v>5</v>
      </c>
      <c r="F23" s="12">
        <v>6</v>
      </c>
    </row>
    <row r="24" spans="1:6" x14ac:dyDescent="0.25">
      <c r="A24" s="53" t="s">
        <v>173</v>
      </c>
      <c r="B24" s="54">
        <v>106125.13</v>
      </c>
      <c r="C24" s="54">
        <v>48985</v>
      </c>
      <c r="D24" s="54">
        <v>48971.7</v>
      </c>
      <c r="E24" s="54">
        <v>46.15</v>
      </c>
      <c r="F24" s="54">
        <v>99.97</v>
      </c>
    </row>
    <row r="25" spans="1:6" x14ac:dyDescent="0.25">
      <c r="A25" s="6" t="s">
        <v>174</v>
      </c>
      <c r="B25" s="57">
        <v>106125.13</v>
      </c>
      <c r="C25" s="57">
        <v>48985</v>
      </c>
      <c r="D25" s="57">
        <v>48971.7</v>
      </c>
      <c r="E25" s="57">
        <v>46.15</v>
      </c>
      <c r="F25" s="57">
        <v>99.97</v>
      </c>
    </row>
    <row r="26" spans="1:6" x14ac:dyDescent="0.25">
      <c r="A26" s="58" t="s">
        <v>175</v>
      </c>
      <c r="B26" s="59">
        <v>106125.13</v>
      </c>
      <c r="C26" s="59">
        <v>48985</v>
      </c>
      <c r="D26" s="59">
        <v>48971.7</v>
      </c>
      <c r="E26" s="59">
        <v>46.15</v>
      </c>
      <c r="F26" s="59">
        <v>99.97</v>
      </c>
    </row>
    <row r="27" spans="1:6" x14ac:dyDescent="0.25">
      <c r="A27" s="53" t="s">
        <v>176</v>
      </c>
      <c r="B27" s="54">
        <v>135492.51</v>
      </c>
      <c r="C27" s="54">
        <v>103150</v>
      </c>
      <c r="D27" s="54">
        <v>93789.24</v>
      </c>
      <c r="E27" s="54">
        <v>69.22</v>
      </c>
      <c r="F27" s="54">
        <v>90.93</v>
      </c>
    </row>
    <row r="28" spans="1:6" x14ac:dyDescent="0.25">
      <c r="A28" s="6" t="s">
        <v>177</v>
      </c>
      <c r="B28" s="57">
        <v>6730.34</v>
      </c>
      <c r="C28" s="57">
        <v>23500</v>
      </c>
      <c r="D28" s="57">
        <v>14155.56</v>
      </c>
      <c r="E28" s="57">
        <v>210.32</v>
      </c>
      <c r="F28" s="57">
        <v>60.24</v>
      </c>
    </row>
    <row r="29" spans="1:6" x14ac:dyDescent="0.25">
      <c r="A29" s="58" t="s">
        <v>178</v>
      </c>
      <c r="B29" s="59">
        <v>6730.34</v>
      </c>
      <c r="C29" s="59">
        <v>23500</v>
      </c>
      <c r="D29" s="59">
        <v>14155.56</v>
      </c>
      <c r="E29" s="59">
        <v>210.32</v>
      </c>
      <c r="F29" s="59">
        <v>60.24</v>
      </c>
    </row>
    <row r="30" spans="1:6" x14ac:dyDescent="0.25">
      <c r="A30" s="6" t="s">
        <v>179</v>
      </c>
      <c r="B30" s="57">
        <v>128762.17</v>
      </c>
      <c r="C30" s="57">
        <v>79650</v>
      </c>
      <c r="D30" s="57">
        <v>79633.679999999993</v>
      </c>
      <c r="E30" s="57">
        <v>61.85</v>
      </c>
      <c r="F30" s="57">
        <v>99.98</v>
      </c>
    </row>
    <row r="31" spans="1:6" x14ac:dyDescent="0.25">
      <c r="A31" s="58" t="s">
        <v>180</v>
      </c>
      <c r="B31" s="59">
        <v>60565.120000000003</v>
      </c>
      <c r="C31" s="59">
        <v>53100</v>
      </c>
      <c r="D31" s="59">
        <v>53089.120000000003</v>
      </c>
      <c r="E31" s="59">
        <v>87.66</v>
      </c>
      <c r="F31" s="59">
        <v>99.98</v>
      </c>
    </row>
    <row r="32" spans="1:6" x14ac:dyDescent="0.25">
      <c r="A32" s="58" t="s">
        <v>181</v>
      </c>
      <c r="B32" s="59">
        <v>49128.49</v>
      </c>
      <c r="C32" s="59">
        <v>0</v>
      </c>
      <c r="D32" s="59">
        <v>0</v>
      </c>
      <c r="E32" s="59" t="s">
        <v>544</v>
      </c>
      <c r="F32" s="59" t="s">
        <v>544</v>
      </c>
    </row>
    <row r="33" spans="1:6" x14ac:dyDescent="0.25">
      <c r="A33" s="58" t="s">
        <v>182</v>
      </c>
      <c r="B33" s="59">
        <v>19068.560000000001</v>
      </c>
      <c r="C33" s="59">
        <v>26550</v>
      </c>
      <c r="D33" s="59">
        <v>26544.560000000001</v>
      </c>
      <c r="E33" s="59">
        <v>139.21</v>
      </c>
      <c r="F33" s="59">
        <v>99.98</v>
      </c>
    </row>
  </sheetData>
  <pageMargins left="0.7" right="0.7" top="0.75" bottom="0.75" header="0.3" footer="0.3"/>
  <pageSetup paperSize="9" scale="5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625"/>
  <sheetViews>
    <sheetView zoomScaleNormal="100" workbookViewId="0">
      <selection sqref="A1:E1"/>
    </sheetView>
  </sheetViews>
  <sheetFormatPr defaultColWidth="9.109375" defaultRowHeight="13.2" x14ac:dyDescent="0.25"/>
  <cols>
    <col min="1" max="1" width="17.33203125" style="18" customWidth="1"/>
    <col min="2" max="2" width="64" style="18" customWidth="1"/>
    <col min="3" max="3" width="15.88671875" style="18" bestFit="1" customWidth="1"/>
    <col min="4" max="4" width="13.5546875" style="18" bestFit="1" customWidth="1"/>
    <col min="5" max="5" width="10.109375" style="18" bestFit="1" customWidth="1"/>
    <col min="6" max="16384" width="9.109375" style="18"/>
  </cols>
  <sheetData>
    <row r="1" spans="1:5" customFormat="1" ht="14.4" x14ac:dyDescent="0.3">
      <c r="A1" s="82" t="s">
        <v>524</v>
      </c>
      <c r="B1" s="82"/>
      <c r="C1" s="82"/>
      <c r="D1" s="82"/>
      <c r="E1" s="82"/>
    </row>
    <row r="2" spans="1:5" customFormat="1" ht="14.4" x14ac:dyDescent="0.3">
      <c r="A2" s="15"/>
      <c r="B2" s="15"/>
      <c r="C2" s="15"/>
      <c r="D2" s="15"/>
      <c r="E2" s="15"/>
    </row>
    <row r="3" spans="1:5" customFormat="1" ht="14.4" x14ac:dyDescent="0.3">
      <c r="A3" s="69" t="s">
        <v>525</v>
      </c>
      <c r="B3" s="69"/>
      <c r="C3" s="69"/>
      <c r="D3" s="69"/>
      <c r="E3" s="69"/>
    </row>
    <row r="4" spans="1:5" customFormat="1" ht="14.4" x14ac:dyDescent="0.3">
      <c r="A4" s="3"/>
      <c r="B4" s="3"/>
      <c r="C4" s="3"/>
      <c r="D4" s="3"/>
      <c r="E4" s="3"/>
    </row>
    <row r="5" spans="1:5" customFormat="1" ht="41.25" customHeight="1" x14ac:dyDescent="0.3">
      <c r="A5" s="70" t="s">
        <v>536</v>
      </c>
      <c r="B5" s="70"/>
      <c r="C5" s="70"/>
      <c r="D5" s="70"/>
      <c r="E5" s="70"/>
    </row>
    <row r="6" spans="1:5" customFormat="1" ht="14.4" x14ac:dyDescent="0.3">
      <c r="A6" s="15"/>
      <c r="B6" s="15"/>
      <c r="C6" s="15"/>
      <c r="D6" s="15"/>
      <c r="E6" s="15"/>
    </row>
    <row r="7" spans="1:5" customFormat="1" ht="14.4" x14ac:dyDescent="0.3">
      <c r="A7" s="75" t="s">
        <v>526</v>
      </c>
      <c r="B7" s="75"/>
      <c r="C7" s="75"/>
      <c r="D7" s="75"/>
      <c r="E7" s="75"/>
    </row>
    <row r="8" spans="1:5" customFormat="1" ht="15" customHeight="1" x14ac:dyDescent="0.3">
      <c r="A8" s="15"/>
      <c r="B8" s="15"/>
      <c r="C8" s="15"/>
      <c r="D8" s="15"/>
      <c r="E8" s="15"/>
    </row>
    <row r="9" spans="1:5" customFormat="1" ht="26.4" x14ac:dyDescent="0.3">
      <c r="A9" s="7" t="s">
        <v>183</v>
      </c>
      <c r="B9" s="24" t="s">
        <v>184</v>
      </c>
      <c r="C9" s="8" t="s">
        <v>534</v>
      </c>
      <c r="D9" s="8" t="s">
        <v>535</v>
      </c>
      <c r="E9" s="9" t="s">
        <v>528</v>
      </c>
    </row>
    <row r="10" spans="1:5" customFormat="1" ht="14.4" x14ac:dyDescent="0.3">
      <c r="A10" s="10">
        <v>1</v>
      </c>
      <c r="B10" s="25">
        <v>2</v>
      </c>
      <c r="C10" s="25">
        <v>3</v>
      </c>
      <c r="D10" s="25">
        <v>4</v>
      </c>
      <c r="E10" s="26">
        <v>5</v>
      </c>
    </row>
    <row r="11" spans="1:5" customFormat="1" ht="14.4" x14ac:dyDescent="0.3">
      <c r="A11" s="76" t="s">
        <v>185</v>
      </c>
      <c r="B11" s="76"/>
      <c r="C11" s="27">
        <v>6076610</v>
      </c>
      <c r="D11" s="27">
        <v>4244544.76</v>
      </c>
      <c r="E11" s="27">
        <v>69.849999999999994</v>
      </c>
    </row>
    <row r="12" spans="1:5" customFormat="1" ht="14.4" x14ac:dyDescent="0.3">
      <c r="A12" s="28" t="s">
        <v>186</v>
      </c>
      <c r="B12" s="29" t="s">
        <v>531</v>
      </c>
      <c r="C12" s="30">
        <v>105770</v>
      </c>
      <c r="D12" s="30">
        <v>96903.81</v>
      </c>
      <c r="E12" s="30">
        <v>91.62</v>
      </c>
    </row>
    <row r="13" spans="1:5" customFormat="1" ht="14.4" x14ac:dyDescent="0.3">
      <c r="A13" s="40" t="s">
        <v>187</v>
      </c>
      <c r="B13" s="41" t="s">
        <v>529</v>
      </c>
      <c r="C13" s="42">
        <v>105770</v>
      </c>
      <c r="D13" s="42">
        <v>96903.81</v>
      </c>
      <c r="E13" s="42">
        <v>91.62</v>
      </c>
    </row>
    <row r="14" spans="1:5" customFormat="1" ht="14.4" x14ac:dyDescent="0.3">
      <c r="A14" s="28" t="s">
        <v>186</v>
      </c>
      <c r="B14" s="29" t="s">
        <v>532</v>
      </c>
      <c r="C14" s="30">
        <v>5970840</v>
      </c>
      <c r="D14" s="30">
        <v>4147640.95</v>
      </c>
      <c r="E14" s="30">
        <v>69.459999999999994</v>
      </c>
    </row>
    <row r="15" spans="1:5" customFormat="1" ht="14.4" x14ac:dyDescent="0.3">
      <c r="A15" s="40" t="s">
        <v>187</v>
      </c>
      <c r="B15" s="41" t="s">
        <v>530</v>
      </c>
      <c r="C15" s="42">
        <v>5970840</v>
      </c>
      <c r="D15" s="42">
        <v>4147640.95</v>
      </c>
      <c r="E15" s="42">
        <v>69.459999999999994</v>
      </c>
    </row>
    <row r="16" spans="1:5" customFormat="1" ht="14.4" x14ac:dyDescent="0.3"/>
    <row r="17" spans="1:5" customFormat="1" ht="14.4" x14ac:dyDescent="0.3"/>
    <row r="18" spans="1:5" x14ac:dyDescent="0.25">
      <c r="A18" s="75" t="s">
        <v>533</v>
      </c>
      <c r="B18" s="75"/>
      <c r="C18" s="75"/>
      <c r="D18" s="75"/>
      <c r="E18" s="75"/>
    </row>
    <row r="20" spans="1:5" x14ac:dyDescent="0.25">
      <c r="A20" s="79" t="s">
        <v>188</v>
      </c>
      <c r="B20" s="80"/>
      <c r="C20" s="80"/>
      <c r="D20" s="80"/>
      <c r="E20" s="81"/>
    </row>
    <row r="21" spans="1:5" x14ac:dyDescent="0.25">
      <c r="A21" s="79" t="s">
        <v>189</v>
      </c>
      <c r="B21" s="80"/>
      <c r="C21" s="80"/>
      <c r="D21" s="80"/>
      <c r="E21" s="81"/>
    </row>
    <row r="22" spans="1:5" ht="26.4" x14ac:dyDescent="0.25">
      <c r="A22" s="39" t="s">
        <v>190</v>
      </c>
      <c r="B22" s="24" t="s">
        <v>191</v>
      </c>
      <c r="C22" s="8" t="s">
        <v>534</v>
      </c>
      <c r="D22" s="8" t="s">
        <v>535</v>
      </c>
      <c r="E22" s="9" t="s">
        <v>528</v>
      </c>
    </row>
    <row r="23" spans="1:5" x14ac:dyDescent="0.25">
      <c r="A23" s="10">
        <v>1</v>
      </c>
      <c r="B23" s="25">
        <v>2</v>
      </c>
      <c r="C23" s="25">
        <v>3</v>
      </c>
      <c r="D23" s="25">
        <v>4</v>
      </c>
      <c r="E23" s="26">
        <v>5</v>
      </c>
    </row>
    <row r="24" spans="1:5" x14ac:dyDescent="0.25">
      <c r="A24" s="84" t="s">
        <v>185</v>
      </c>
      <c r="B24" s="85"/>
      <c r="C24" s="27">
        <v>6076610</v>
      </c>
      <c r="D24" s="27">
        <v>4244544.76</v>
      </c>
      <c r="E24" s="27">
        <v>69.849999999999994</v>
      </c>
    </row>
    <row r="25" spans="1:5" x14ac:dyDescent="0.25">
      <c r="A25" s="77" t="s">
        <v>192</v>
      </c>
      <c r="B25" s="78"/>
      <c r="C25" s="31">
        <v>105770</v>
      </c>
      <c r="D25" s="31">
        <v>96903.81</v>
      </c>
      <c r="E25" s="31">
        <v>91.62</v>
      </c>
    </row>
    <row r="26" spans="1:5" x14ac:dyDescent="0.25">
      <c r="A26" s="77" t="s">
        <v>193</v>
      </c>
      <c r="B26" s="78"/>
      <c r="C26" s="31">
        <v>105770</v>
      </c>
      <c r="D26" s="31">
        <v>96903.81</v>
      </c>
      <c r="E26" s="31">
        <v>91.62</v>
      </c>
    </row>
    <row r="27" spans="1:5" x14ac:dyDescent="0.25">
      <c r="A27" s="83" t="s">
        <v>139</v>
      </c>
      <c r="B27" s="78"/>
      <c r="C27" s="32">
        <v>91220</v>
      </c>
      <c r="D27" s="32">
        <v>84921.94</v>
      </c>
      <c r="E27" s="32">
        <v>93.1</v>
      </c>
    </row>
    <row r="28" spans="1:5" x14ac:dyDescent="0.25">
      <c r="A28" s="83" t="s">
        <v>140</v>
      </c>
      <c r="B28" s="78"/>
      <c r="C28" s="32">
        <v>91220</v>
      </c>
      <c r="D28" s="32">
        <v>84921.94</v>
      </c>
      <c r="E28" s="32">
        <v>93.1</v>
      </c>
    </row>
    <row r="29" spans="1:5" x14ac:dyDescent="0.25">
      <c r="A29" s="83" t="s">
        <v>141</v>
      </c>
      <c r="B29" s="78"/>
      <c r="C29" s="32">
        <v>9850</v>
      </c>
      <c r="D29" s="32">
        <v>7327.87</v>
      </c>
      <c r="E29" s="32">
        <v>74.39</v>
      </c>
    </row>
    <row r="30" spans="1:5" x14ac:dyDescent="0.25">
      <c r="A30" s="83" t="s">
        <v>142</v>
      </c>
      <c r="B30" s="78"/>
      <c r="C30" s="32">
        <v>9850</v>
      </c>
      <c r="D30" s="32">
        <v>7327.87</v>
      </c>
      <c r="E30" s="32">
        <v>74.39</v>
      </c>
    </row>
    <row r="31" spans="1:5" x14ac:dyDescent="0.25">
      <c r="A31" s="83" t="s">
        <v>149</v>
      </c>
      <c r="B31" s="78"/>
      <c r="C31" s="32">
        <v>4700</v>
      </c>
      <c r="D31" s="32">
        <v>4654</v>
      </c>
      <c r="E31" s="32">
        <v>99.02</v>
      </c>
    </row>
    <row r="32" spans="1:5" x14ac:dyDescent="0.25">
      <c r="A32" s="83" t="s">
        <v>150</v>
      </c>
      <c r="B32" s="78"/>
      <c r="C32" s="32">
        <v>4700</v>
      </c>
      <c r="D32" s="32">
        <v>4654</v>
      </c>
      <c r="E32" s="32">
        <v>99.02</v>
      </c>
    </row>
    <row r="33" spans="1:5" x14ac:dyDescent="0.25">
      <c r="A33" s="33" t="s">
        <v>194</v>
      </c>
      <c r="B33" s="33" t="s">
        <v>195</v>
      </c>
      <c r="C33" s="34">
        <v>105770</v>
      </c>
      <c r="D33" s="34">
        <v>96903.81</v>
      </c>
      <c r="E33" s="34">
        <v>91.62</v>
      </c>
    </row>
    <row r="34" spans="1:5" x14ac:dyDescent="0.25">
      <c r="A34" s="35" t="s">
        <v>196</v>
      </c>
      <c r="B34" s="35" t="s">
        <v>197</v>
      </c>
      <c r="C34" s="36">
        <v>3650</v>
      </c>
      <c r="D34" s="36">
        <v>2546.2199999999998</v>
      </c>
      <c r="E34" s="36">
        <v>69.760000000000005</v>
      </c>
    </row>
    <row r="35" spans="1:5" x14ac:dyDescent="0.25">
      <c r="A35" s="83" t="s">
        <v>139</v>
      </c>
      <c r="B35" s="78"/>
      <c r="C35" s="32">
        <v>3650</v>
      </c>
      <c r="D35" s="32">
        <v>2546.2199999999998</v>
      </c>
      <c r="E35" s="32">
        <v>69.760000000000005</v>
      </c>
    </row>
    <row r="36" spans="1:5" x14ac:dyDescent="0.25">
      <c r="A36" s="83" t="s">
        <v>140</v>
      </c>
      <c r="B36" s="78"/>
      <c r="C36" s="32">
        <v>3650</v>
      </c>
      <c r="D36" s="32">
        <v>2546.2199999999998</v>
      </c>
      <c r="E36" s="32">
        <v>69.760000000000005</v>
      </c>
    </row>
    <row r="37" spans="1:5" x14ac:dyDescent="0.25">
      <c r="A37" s="37" t="s">
        <v>198</v>
      </c>
      <c r="B37" s="37" t="s">
        <v>199</v>
      </c>
      <c r="C37" s="16">
        <v>3650</v>
      </c>
      <c r="D37" s="16">
        <v>2546.2199999999998</v>
      </c>
      <c r="E37" s="16">
        <v>69.760000000000005</v>
      </c>
    </row>
    <row r="38" spans="1:5" x14ac:dyDescent="0.25">
      <c r="A38" s="38" t="s">
        <v>200</v>
      </c>
      <c r="B38" s="38" t="s">
        <v>201</v>
      </c>
      <c r="C38" s="19" t="s">
        <v>0</v>
      </c>
      <c r="D38" s="19">
        <v>2546.2199999999998</v>
      </c>
      <c r="E38" s="19" t="s">
        <v>0</v>
      </c>
    </row>
    <row r="39" spans="1:5" x14ac:dyDescent="0.25">
      <c r="A39" s="35" t="s">
        <v>202</v>
      </c>
      <c r="B39" s="35" t="s">
        <v>203</v>
      </c>
      <c r="C39" s="36">
        <v>58050</v>
      </c>
      <c r="D39" s="36">
        <v>57363.29</v>
      </c>
      <c r="E39" s="36">
        <v>98.82</v>
      </c>
    </row>
    <row r="40" spans="1:5" x14ac:dyDescent="0.25">
      <c r="A40" s="83" t="s">
        <v>139</v>
      </c>
      <c r="B40" s="78"/>
      <c r="C40" s="32">
        <v>58050</v>
      </c>
      <c r="D40" s="32">
        <v>57363.29</v>
      </c>
      <c r="E40" s="32">
        <v>98.82</v>
      </c>
    </row>
    <row r="41" spans="1:5" x14ac:dyDescent="0.25">
      <c r="A41" s="83" t="s">
        <v>140</v>
      </c>
      <c r="B41" s="78"/>
      <c r="C41" s="32">
        <v>58050</v>
      </c>
      <c r="D41" s="32">
        <v>57363.29</v>
      </c>
      <c r="E41" s="32">
        <v>98.82</v>
      </c>
    </row>
    <row r="42" spans="1:5" x14ac:dyDescent="0.25">
      <c r="A42" s="37" t="s">
        <v>204</v>
      </c>
      <c r="B42" s="37" t="s">
        <v>205</v>
      </c>
      <c r="C42" s="16">
        <v>57400</v>
      </c>
      <c r="D42" s="16">
        <v>56940.4</v>
      </c>
      <c r="E42" s="16">
        <v>99.2</v>
      </c>
    </row>
    <row r="43" spans="1:5" x14ac:dyDescent="0.25">
      <c r="A43" s="38" t="s">
        <v>206</v>
      </c>
      <c r="B43" s="38" t="s">
        <v>207</v>
      </c>
      <c r="C43" s="19" t="s">
        <v>0</v>
      </c>
      <c r="D43" s="19">
        <v>47845.84</v>
      </c>
      <c r="E43" s="19" t="s">
        <v>0</v>
      </c>
    </row>
    <row r="44" spans="1:5" x14ac:dyDescent="0.25">
      <c r="A44" s="38" t="s">
        <v>208</v>
      </c>
      <c r="B44" s="38" t="s">
        <v>209</v>
      </c>
      <c r="C44" s="19" t="s">
        <v>0</v>
      </c>
      <c r="D44" s="19">
        <v>1200</v>
      </c>
      <c r="E44" s="19" t="s">
        <v>0</v>
      </c>
    </row>
    <row r="45" spans="1:5" x14ac:dyDescent="0.25">
      <c r="A45" s="38" t="s">
        <v>210</v>
      </c>
      <c r="B45" s="38" t="s">
        <v>211</v>
      </c>
      <c r="C45" s="19" t="s">
        <v>0</v>
      </c>
      <c r="D45" s="19">
        <v>7894.56</v>
      </c>
      <c r="E45" s="19" t="s">
        <v>0</v>
      </c>
    </row>
    <row r="46" spans="1:5" x14ac:dyDescent="0.25">
      <c r="A46" s="37" t="s">
        <v>198</v>
      </c>
      <c r="B46" s="37" t="s">
        <v>199</v>
      </c>
      <c r="C46" s="16">
        <v>650</v>
      </c>
      <c r="D46" s="16">
        <v>422.89</v>
      </c>
      <c r="E46" s="16">
        <v>65.06</v>
      </c>
    </row>
    <row r="47" spans="1:5" x14ac:dyDescent="0.25">
      <c r="A47" s="38" t="s">
        <v>212</v>
      </c>
      <c r="B47" s="38" t="s">
        <v>213</v>
      </c>
      <c r="C47" s="19" t="s">
        <v>0</v>
      </c>
      <c r="D47" s="19">
        <v>422.89</v>
      </c>
      <c r="E47" s="19" t="s">
        <v>0</v>
      </c>
    </row>
    <row r="48" spans="1:5" x14ac:dyDescent="0.25">
      <c r="A48" s="35" t="s">
        <v>214</v>
      </c>
      <c r="B48" s="35" t="s">
        <v>215</v>
      </c>
      <c r="C48" s="36">
        <v>11250</v>
      </c>
      <c r="D48" s="36">
        <v>10807.24</v>
      </c>
      <c r="E48" s="36">
        <v>96.06</v>
      </c>
    </row>
    <row r="49" spans="1:5" x14ac:dyDescent="0.25">
      <c r="A49" s="83" t="s">
        <v>139</v>
      </c>
      <c r="B49" s="78"/>
      <c r="C49" s="32">
        <v>11250</v>
      </c>
      <c r="D49" s="32">
        <v>10807.24</v>
      </c>
      <c r="E49" s="32">
        <v>96.06</v>
      </c>
    </row>
    <row r="50" spans="1:5" x14ac:dyDescent="0.25">
      <c r="A50" s="83" t="s">
        <v>140</v>
      </c>
      <c r="B50" s="78"/>
      <c r="C50" s="32">
        <v>11250</v>
      </c>
      <c r="D50" s="32">
        <v>10807.24</v>
      </c>
      <c r="E50" s="32">
        <v>96.06</v>
      </c>
    </row>
    <row r="51" spans="1:5" x14ac:dyDescent="0.25">
      <c r="A51" s="37" t="s">
        <v>198</v>
      </c>
      <c r="B51" s="37" t="s">
        <v>199</v>
      </c>
      <c r="C51" s="16">
        <v>11250</v>
      </c>
      <c r="D51" s="16">
        <v>10807.24</v>
      </c>
      <c r="E51" s="16">
        <v>96.06</v>
      </c>
    </row>
    <row r="52" spans="1:5" x14ac:dyDescent="0.25">
      <c r="A52" s="38" t="s">
        <v>216</v>
      </c>
      <c r="B52" s="38" t="s">
        <v>217</v>
      </c>
      <c r="C52" s="19" t="s">
        <v>0</v>
      </c>
      <c r="D52" s="19">
        <v>8908.58</v>
      </c>
      <c r="E52" s="19" t="s">
        <v>0</v>
      </c>
    </row>
    <row r="53" spans="1:5" x14ac:dyDescent="0.25">
      <c r="A53" s="38" t="s">
        <v>218</v>
      </c>
      <c r="B53" s="38" t="s">
        <v>219</v>
      </c>
      <c r="C53" s="19" t="s">
        <v>0</v>
      </c>
      <c r="D53" s="19">
        <v>690.64</v>
      </c>
      <c r="E53" s="19" t="s">
        <v>0</v>
      </c>
    </row>
    <row r="54" spans="1:5" x14ac:dyDescent="0.25">
      <c r="A54" s="38" t="s">
        <v>220</v>
      </c>
      <c r="B54" s="38" t="s">
        <v>221</v>
      </c>
      <c r="C54" s="19" t="s">
        <v>0</v>
      </c>
      <c r="D54" s="19">
        <v>1208.02</v>
      </c>
      <c r="E54" s="19" t="s">
        <v>0</v>
      </c>
    </row>
    <row r="55" spans="1:5" x14ac:dyDescent="0.25">
      <c r="A55" s="35" t="s">
        <v>222</v>
      </c>
      <c r="B55" s="35" t="s">
        <v>223</v>
      </c>
      <c r="C55" s="36">
        <v>6410</v>
      </c>
      <c r="D55" s="36">
        <v>5668.75</v>
      </c>
      <c r="E55" s="36">
        <v>88.44</v>
      </c>
    </row>
    <row r="56" spans="1:5" x14ac:dyDescent="0.25">
      <c r="A56" s="83" t="s">
        <v>139</v>
      </c>
      <c r="B56" s="78"/>
      <c r="C56" s="32">
        <v>6410</v>
      </c>
      <c r="D56" s="32">
        <v>5668.75</v>
      </c>
      <c r="E56" s="32">
        <v>88.44</v>
      </c>
    </row>
    <row r="57" spans="1:5" x14ac:dyDescent="0.25">
      <c r="A57" s="83" t="s">
        <v>140</v>
      </c>
      <c r="B57" s="78"/>
      <c r="C57" s="32">
        <v>6410</v>
      </c>
      <c r="D57" s="32">
        <v>5668.75</v>
      </c>
      <c r="E57" s="32">
        <v>88.44</v>
      </c>
    </row>
    <row r="58" spans="1:5" x14ac:dyDescent="0.25">
      <c r="A58" s="37" t="s">
        <v>198</v>
      </c>
      <c r="B58" s="37" t="s">
        <v>199</v>
      </c>
      <c r="C58" s="16">
        <v>6410</v>
      </c>
      <c r="D58" s="16">
        <v>5668.75</v>
      </c>
      <c r="E58" s="16">
        <v>88.44</v>
      </c>
    </row>
    <row r="59" spans="1:5" x14ac:dyDescent="0.25">
      <c r="A59" s="38" t="s">
        <v>224</v>
      </c>
      <c r="B59" s="38" t="s">
        <v>225</v>
      </c>
      <c r="C59" s="19" t="s">
        <v>0</v>
      </c>
      <c r="D59" s="19">
        <v>3321.25</v>
      </c>
      <c r="E59" s="19" t="s">
        <v>0</v>
      </c>
    </row>
    <row r="60" spans="1:5" x14ac:dyDescent="0.25">
      <c r="A60" s="38" t="s">
        <v>226</v>
      </c>
      <c r="B60" s="38" t="s">
        <v>227</v>
      </c>
      <c r="C60" s="19" t="s">
        <v>0</v>
      </c>
      <c r="D60" s="19">
        <v>1800</v>
      </c>
      <c r="E60" s="19" t="s">
        <v>0</v>
      </c>
    </row>
    <row r="61" spans="1:5" x14ac:dyDescent="0.25">
      <c r="A61" s="38" t="s">
        <v>228</v>
      </c>
      <c r="B61" s="38" t="s">
        <v>229</v>
      </c>
      <c r="C61" s="19" t="s">
        <v>0</v>
      </c>
      <c r="D61" s="19">
        <v>547.5</v>
      </c>
      <c r="E61" s="19" t="s">
        <v>0</v>
      </c>
    </row>
    <row r="62" spans="1:5" x14ac:dyDescent="0.25">
      <c r="A62" s="35" t="s">
        <v>230</v>
      </c>
      <c r="B62" s="35" t="s">
        <v>231</v>
      </c>
      <c r="C62" s="36">
        <v>1260</v>
      </c>
      <c r="D62" s="36">
        <v>693</v>
      </c>
      <c r="E62" s="36">
        <v>55</v>
      </c>
    </row>
    <row r="63" spans="1:5" x14ac:dyDescent="0.25">
      <c r="A63" s="83" t="s">
        <v>139</v>
      </c>
      <c r="B63" s="78"/>
      <c r="C63" s="32">
        <v>1260</v>
      </c>
      <c r="D63" s="32">
        <v>693</v>
      </c>
      <c r="E63" s="32">
        <v>55</v>
      </c>
    </row>
    <row r="64" spans="1:5" x14ac:dyDescent="0.25">
      <c r="A64" s="83" t="s">
        <v>140</v>
      </c>
      <c r="B64" s="78"/>
      <c r="C64" s="32">
        <v>1260</v>
      </c>
      <c r="D64" s="32">
        <v>693</v>
      </c>
      <c r="E64" s="32">
        <v>55</v>
      </c>
    </row>
    <row r="65" spans="1:5" x14ac:dyDescent="0.25">
      <c r="A65" s="37" t="s">
        <v>232</v>
      </c>
      <c r="B65" s="37" t="s">
        <v>233</v>
      </c>
      <c r="C65" s="16">
        <v>1260</v>
      </c>
      <c r="D65" s="16">
        <v>693</v>
      </c>
      <c r="E65" s="16">
        <v>55</v>
      </c>
    </row>
    <row r="66" spans="1:5" x14ac:dyDescent="0.25">
      <c r="A66" s="38" t="s">
        <v>234</v>
      </c>
      <c r="B66" s="38" t="s">
        <v>235</v>
      </c>
      <c r="C66" s="19" t="s">
        <v>0</v>
      </c>
      <c r="D66" s="19">
        <v>693</v>
      </c>
      <c r="E66" s="19" t="s">
        <v>0</v>
      </c>
    </row>
    <row r="67" spans="1:5" x14ac:dyDescent="0.25">
      <c r="A67" s="35" t="s">
        <v>236</v>
      </c>
      <c r="B67" s="35" t="s">
        <v>237</v>
      </c>
      <c r="C67" s="36">
        <v>6500</v>
      </c>
      <c r="D67" s="36">
        <v>4024.48</v>
      </c>
      <c r="E67" s="36">
        <v>61.92</v>
      </c>
    </row>
    <row r="68" spans="1:5" x14ac:dyDescent="0.25">
      <c r="A68" s="83" t="s">
        <v>141</v>
      </c>
      <c r="B68" s="78"/>
      <c r="C68" s="32">
        <v>6500</v>
      </c>
      <c r="D68" s="32">
        <v>4024.48</v>
      </c>
      <c r="E68" s="32">
        <v>61.92</v>
      </c>
    </row>
    <row r="69" spans="1:5" x14ac:dyDescent="0.25">
      <c r="A69" s="83" t="s">
        <v>142</v>
      </c>
      <c r="B69" s="78"/>
      <c r="C69" s="32">
        <v>6500</v>
      </c>
      <c r="D69" s="32">
        <v>4024.48</v>
      </c>
      <c r="E69" s="32">
        <v>61.92</v>
      </c>
    </row>
    <row r="70" spans="1:5" x14ac:dyDescent="0.25">
      <c r="A70" s="37" t="s">
        <v>198</v>
      </c>
      <c r="B70" s="37" t="s">
        <v>199</v>
      </c>
      <c r="C70" s="16">
        <v>6500</v>
      </c>
      <c r="D70" s="16">
        <v>4024.48</v>
      </c>
      <c r="E70" s="16">
        <v>61.92</v>
      </c>
    </row>
    <row r="71" spans="1:5" x14ac:dyDescent="0.25">
      <c r="A71" s="38" t="s">
        <v>226</v>
      </c>
      <c r="B71" s="38" t="s">
        <v>227</v>
      </c>
      <c r="C71" s="19" t="s">
        <v>0</v>
      </c>
      <c r="D71" s="19">
        <v>260.22000000000003</v>
      </c>
      <c r="E71" s="19" t="s">
        <v>0</v>
      </c>
    </row>
    <row r="72" spans="1:5" x14ac:dyDescent="0.25">
      <c r="A72" s="38" t="s">
        <v>216</v>
      </c>
      <c r="B72" s="38" t="s">
        <v>217</v>
      </c>
      <c r="C72" s="19" t="s">
        <v>0</v>
      </c>
      <c r="D72" s="19">
        <v>3484.26</v>
      </c>
      <c r="E72" s="19" t="s">
        <v>0</v>
      </c>
    </row>
    <row r="73" spans="1:5" x14ac:dyDescent="0.25">
      <c r="A73" s="38" t="s">
        <v>220</v>
      </c>
      <c r="B73" s="38" t="s">
        <v>221</v>
      </c>
      <c r="C73" s="19" t="s">
        <v>0</v>
      </c>
      <c r="D73" s="19">
        <v>280</v>
      </c>
      <c r="E73" s="19" t="s">
        <v>0</v>
      </c>
    </row>
    <row r="74" spans="1:5" x14ac:dyDescent="0.25">
      <c r="A74" s="35" t="s">
        <v>238</v>
      </c>
      <c r="B74" s="35" t="s">
        <v>239</v>
      </c>
      <c r="C74" s="36">
        <v>2000</v>
      </c>
      <c r="D74" s="36">
        <v>0</v>
      </c>
      <c r="E74" s="36">
        <v>0</v>
      </c>
    </row>
    <row r="75" spans="1:5" x14ac:dyDescent="0.25">
      <c r="A75" s="83" t="s">
        <v>139</v>
      </c>
      <c r="B75" s="78"/>
      <c r="C75" s="32">
        <v>2000</v>
      </c>
      <c r="D75" s="32">
        <v>0</v>
      </c>
      <c r="E75" s="32">
        <v>0</v>
      </c>
    </row>
    <row r="76" spans="1:5" x14ac:dyDescent="0.25">
      <c r="A76" s="83" t="s">
        <v>140</v>
      </c>
      <c r="B76" s="78"/>
      <c r="C76" s="32">
        <v>2000</v>
      </c>
      <c r="D76" s="32">
        <v>0</v>
      </c>
      <c r="E76" s="32">
        <v>0</v>
      </c>
    </row>
    <row r="77" spans="1:5" x14ac:dyDescent="0.25">
      <c r="A77" s="37" t="s">
        <v>232</v>
      </c>
      <c r="B77" s="37" t="s">
        <v>233</v>
      </c>
      <c r="C77" s="16">
        <v>2000</v>
      </c>
      <c r="D77" s="16">
        <v>0</v>
      </c>
      <c r="E77" s="16">
        <v>0</v>
      </c>
    </row>
    <row r="78" spans="1:5" x14ac:dyDescent="0.25">
      <c r="A78" s="35" t="s">
        <v>240</v>
      </c>
      <c r="B78" s="35" t="s">
        <v>241</v>
      </c>
      <c r="C78" s="36">
        <v>13300</v>
      </c>
      <c r="D78" s="36">
        <v>12497.44</v>
      </c>
      <c r="E78" s="36">
        <v>93.97</v>
      </c>
    </row>
    <row r="79" spans="1:5" x14ac:dyDescent="0.25">
      <c r="A79" s="83" t="s">
        <v>139</v>
      </c>
      <c r="B79" s="78"/>
      <c r="C79" s="32">
        <v>8600</v>
      </c>
      <c r="D79" s="32">
        <v>7843.44</v>
      </c>
      <c r="E79" s="32">
        <v>91.2</v>
      </c>
    </row>
    <row r="80" spans="1:5" x14ac:dyDescent="0.25">
      <c r="A80" s="83" t="s">
        <v>140</v>
      </c>
      <c r="B80" s="78"/>
      <c r="C80" s="32">
        <v>8600</v>
      </c>
      <c r="D80" s="32">
        <v>7843.44</v>
      </c>
      <c r="E80" s="32">
        <v>91.2</v>
      </c>
    </row>
    <row r="81" spans="1:5" x14ac:dyDescent="0.25">
      <c r="A81" s="37" t="s">
        <v>198</v>
      </c>
      <c r="B81" s="37" t="s">
        <v>199</v>
      </c>
      <c r="C81" s="16">
        <v>6600</v>
      </c>
      <c r="D81" s="16">
        <v>6573.44</v>
      </c>
      <c r="E81" s="16">
        <v>99.6</v>
      </c>
    </row>
    <row r="82" spans="1:5" x14ac:dyDescent="0.25">
      <c r="A82" s="38" t="s">
        <v>200</v>
      </c>
      <c r="B82" s="38" t="s">
        <v>201</v>
      </c>
      <c r="C82" s="19" t="s">
        <v>0</v>
      </c>
      <c r="D82" s="19">
        <v>5988.55</v>
      </c>
      <c r="E82" s="19" t="s">
        <v>0</v>
      </c>
    </row>
    <row r="83" spans="1:5" x14ac:dyDescent="0.25">
      <c r="A83" s="38" t="s">
        <v>220</v>
      </c>
      <c r="B83" s="38" t="s">
        <v>221</v>
      </c>
      <c r="C83" s="19" t="s">
        <v>0</v>
      </c>
      <c r="D83" s="19">
        <v>584.89</v>
      </c>
      <c r="E83" s="19" t="s">
        <v>0</v>
      </c>
    </row>
    <row r="84" spans="1:5" x14ac:dyDescent="0.25">
      <c r="A84" s="37" t="s">
        <v>232</v>
      </c>
      <c r="B84" s="37" t="s">
        <v>233</v>
      </c>
      <c r="C84" s="16">
        <v>2000</v>
      </c>
      <c r="D84" s="16">
        <v>1270</v>
      </c>
      <c r="E84" s="16">
        <v>63.5</v>
      </c>
    </row>
    <row r="85" spans="1:5" x14ac:dyDescent="0.25">
      <c r="A85" s="38" t="s">
        <v>234</v>
      </c>
      <c r="B85" s="38" t="s">
        <v>235</v>
      </c>
      <c r="C85" s="19" t="s">
        <v>0</v>
      </c>
      <c r="D85" s="19">
        <v>1270</v>
      </c>
      <c r="E85" s="19" t="s">
        <v>0</v>
      </c>
    </row>
    <row r="86" spans="1:5" x14ac:dyDescent="0.25">
      <c r="A86" s="83" t="s">
        <v>149</v>
      </c>
      <c r="B86" s="78"/>
      <c r="C86" s="32">
        <v>4700</v>
      </c>
      <c r="D86" s="32">
        <v>4654</v>
      </c>
      <c r="E86" s="32">
        <v>99.02</v>
      </c>
    </row>
    <row r="87" spans="1:5" x14ac:dyDescent="0.25">
      <c r="A87" s="83" t="s">
        <v>150</v>
      </c>
      <c r="B87" s="78"/>
      <c r="C87" s="32">
        <v>4700</v>
      </c>
      <c r="D87" s="32">
        <v>4654</v>
      </c>
      <c r="E87" s="32">
        <v>99.02</v>
      </c>
    </row>
    <row r="88" spans="1:5" x14ac:dyDescent="0.25">
      <c r="A88" s="37" t="s">
        <v>198</v>
      </c>
      <c r="B88" s="37" t="s">
        <v>199</v>
      </c>
      <c r="C88" s="16">
        <v>4700</v>
      </c>
      <c r="D88" s="16">
        <v>4654</v>
      </c>
      <c r="E88" s="16">
        <v>99.02</v>
      </c>
    </row>
    <row r="89" spans="1:5" x14ac:dyDescent="0.25">
      <c r="A89" s="38" t="s">
        <v>200</v>
      </c>
      <c r="B89" s="38" t="s">
        <v>201</v>
      </c>
      <c r="C89" s="19" t="s">
        <v>0</v>
      </c>
      <c r="D89" s="19">
        <v>4654</v>
      </c>
      <c r="E89" s="19" t="s">
        <v>0</v>
      </c>
    </row>
    <row r="90" spans="1:5" x14ac:dyDescent="0.25">
      <c r="A90" s="35" t="s">
        <v>242</v>
      </c>
      <c r="B90" s="35" t="s">
        <v>243</v>
      </c>
      <c r="C90" s="36">
        <v>2350</v>
      </c>
      <c r="D90" s="36">
        <v>2303.39</v>
      </c>
      <c r="E90" s="36">
        <v>98.02</v>
      </c>
    </row>
    <row r="91" spans="1:5" x14ac:dyDescent="0.25">
      <c r="A91" s="83" t="s">
        <v>141</v>
      </c>
      <c r="B91" s="78"/>
      <c r="C91" s="32">
        <v>2350</v>
      </c>
      <c r="D91" s="32">
        <v>2303.39</v>
      </c>
      <c r="E91" s="32">
        <v>98.02</v>
      </c>
    </row>
    <row r="92" spans="1:5" x14ac:dyDescent="0.25">
      <c r="A92" s="83" t="s">
        <v>142</v>
      </c>
      <c r="B92" s="78"/>
      <c r="C92" s="32">
        <v>2350</v>
      </c>
      <c r="D92" s="32">
        <v>2303.39</v>
      </c>
      <c r="E92" s="32">
        <v>98.02</v>
      </c>
    </row>
    <row r="93" spans="1:5" x14ac:dyDescent="0.25">
      <c r="A93" s="37" t="s">
        <v>198</v>
      </c>
      <c r="B93" s="37" t="s">
        <v>199</v>
      </c>
      <c r="C93" s="16">
        <v>2350</v>
      </c>
      <c r="D93" s="16">
        <v>2303.39</v>
      </c>
      <c r="E93" s="16">
        <v>98.02</v>
      </c>
    </row>
    <row r="94" spans="1:5" x14ac:dyDescent="0.25">
      <c r="A94" s="38" t="s">
        <v>220</v>
      </c>
      <c r="B94" s="38" t="s">
        <v>221</v>
      </c>
      <c r="C94" s="19" t="s">
        <v>0</v>
      </c>
      <c r="D94" s="19">
        <v>2303.39</v>
      </c>
      <c r="E94" s="19" t="s">
        <v>0</v>
      </c>
    </row>
    <row r="95" spans="1:5" x14ac:dyDescent="0.25">
      <c r="A95" s="35" t="s">
        <v>244</v>
      </c>
      <c r="B95" s="35" t="s">
        <v>245</v>
      </c>
      <c r="C95" s="36">
        <v>1000</v>
      </c>
      <c r="D95" s="36">
        <v>1000</v>
      </c>
      <c r="E95" s="36">
        <v>100</v>
      </c>
    </row>
    <row r="96" spans="1:5" x14ac:dyDescent="0.25">
      <c r="A96" s="83" t="s">
        <v>141</v>
      </c>
      <c r="B96" s="78"/>
      <c r="C96" s="32">
        <v>1000</v>
      </c>
      <c r="D96" s="32">
        <v>1000</v>
      </c>
      <c r="E96" s="32">
        <v>100</v>
      </c>
    </row>
    <row r="97" spans="1:5" x14ac:dyDescent="0.25">
      <c r="A97" s="83" t="s">
        <v>142</v>
      </c>
      <c r="B97" s="78"/>
      <c r="C97" s="32">
        <v>1000</v>
      </c>
      <c r="D97" s="32">
        <v>1000</v>
      </c>
      <c r="E97" s="32">
        <v>100</v>
      </c>
    </row>
    <row r="98" spans="1:5" x14ac:dyDescent="0.25">
      <c r="A98" s="37" t="s">
        <v>198</v>
      </c>
      <c r="B98" s="37" t="s">
        <v>199</v>
      </c>
      <c r="C98" s="16">
        <v>1000</v>
      </c>
      <c r="D98" s="16">
        <v>1000</v>
      </c>
      <c r="E98" s="16">
        <v>100</v>
      </c>
    </row>
    <row r="99" spans="1:5" x14ac:dyDescent="0.25">
      <c r="A99" s="38" t="s">
        <v>246</v>
      </c>
      <c r="B99" s="38" t="s">
        <v>247</v>
      </c>
      <c r="C99" s="19" t="s">
        <v>0</v>
      </c>
      <c r="D99" s="19">
        <v>1000</v>
      </c>
      <c r="E99" s="19" t="s">
        <v>0</v>
      </c>
    </row>
    <row r="100" spans="1:5" x14ac:dyDescent="0.25">
      <c r="A100" s="77" t="s">
        <v>248</v>
      </c>
      <c r="B100" s="78"/>
      <c r="C100" s="31">
        <v>5970840</v>
      </c>
      <c r="D100" s="31">
        <v>4147640.95</v>
      </c>
      <c r="E100" s="31">
        <v>69.459999999999994</v>
      </c>
    </row>
    <row r="101" spans="1:5" x14ac:dyDescent="0.25">
      <c r="A101" s="77" t="s">
        <v>249</v>
      </c>
      <c r="B101" s="78"/>
      <c r="C101" s="31">
        <v>5970840</v>
      </c>
      <c r="D101" s="31">
        <v>4147640.95</v>
      </c>
      <c r="E101" s="31">
        <v>69.459999999999994</v>
      </c>
    </row>
    <row r="102" spans="1:5" x14ac:dyDescent="0.25">
      <c r="A102" s="83" t="s">
        <v>139</v>
      </c>
      <c r="B102" s="78"/>
      <c r="C102" s="32">
        <v>1444385</v>
      </c>
      <c r="D102" s="32">
        <v>1264377.72</v>
      </c>
      <c r="E102" s="32">
        <v>87.54</v>
      </c>
    </row>
    <row r="103" spans="1:5" x14ac:dyDescent="0.25">
      <c r="A103" s="83" t="s">
        <v>140</v>
      </c>
      <c r="B103" s="78"/>
      <c r="C103" s="32">
        <v>1444385</v>
      </c>
      <c r="D103" s="32">
        <v>1264377.72</v>
      </c>
      <c r="E103" s="32">
        <v>87.54</v>
      </c>
    </row>
    <row r="104" spans="1:5" x14ac:dyDescent="0.25">
      <c r="A104" s="83" t="s">
        <v>141</v>
      </c>
      <c r="B104" s="78"/>
      <c r="C104" s="32">
        <v>4041145</v>
      </c>
      <c r="D104" s="32">
        <v>2686852.84</v>
      </c>
      <c r="E104" s="32">
        <v>66.489999999999995</v>
      </c>
    </row>
    <row r="105" spans="1:5" x14ac:dyDescent="0.25">
      <c r="A105" s="83" t="s">
        <v>159</v>
      </c>
      <c r="B105" s="78"/>
      <c r="C105" s="32">
        <v>15</v>
      </c>
      <c r="D105" s="32">
        <v>15.14</v>
      </c>
      <c r="E105" s="32">
        <v>100.93</v>
      </c>
    </row>
    <row r="106" spans="1:5" x14ac:dyDescent="0.25">
      <c r="A106" s="83" t="s">
        <v>142</v>
      </c>
      <c r="B106" s="78"/>
      <c r="C106" s="32">
        <v>465699</v>
      </c>
      <c r="D106" s="32">
        <v>395454.58</v>
      </c>
      <c r="E106" s="32">
        <v>84.92</v>
      </c>
    </row>
    <row r="107" spans="1:5" x14ac:dyDescent="0.25">
      <c r="A107" s="83" t="s">
        <v>143</v>
      </c>
      <c r="B107" s="78"/>
      <c r="C107" s="32">
        <v>1004656</v>
      </c>
      <c r="D107" s="32">
        <v>276934.76</v>
      </c>
      <c r="E107" s="32">
        <v>27.57</v>
      </c>
    </row>
    <row r="108" spans="1:5" x14ac:dyDescent="0.25">
      <c r="A108" s="83" t="s">
        <v>144</v>
      </c>
      <c r="B108" s="78"/>
      <c r="C108" s="32">
        <v>778637</v>
      </c>
      <c r="D108" s="32">
        <v>385484.15</v>
      </c>
      <c r="E108" s="32">
        <v>49.51</v>
      </c>
    </row>
    <row r="109" spans="1:5" x14ac:dyDescent="0.25">
      <c r="A109" s="83" t="s">
        <v>145</v>
      </c>
      <c r="B109" s="78"/>
      <c r="C109" s="32">
        <v>93884</v>
      </c>
      <c r="D109" s="32">
        <v>85830.19</v>
      </c>
      <c r="E109" s="32">
        <v>91.42</v>
      </c>
    </row>
    <row r="110" spans="1:5" x14ac:dyDescent="0.25">
      <c r="A110" s="83" t="s">
        <v>146</v>
      </c>
      <c r="B110" s="78"/>
      <c r="C110" s="32">
        <v>16600</v>
      </c>
      <c r="D110" s="32">
        <v>16600</v>
      </c>
      <c r="E110" s="32">
        <v>100</v>
      </c>
    </row>
    <row r="111" spans="1:5" x14ac:dyDescent="0.25">
      <c r="A111" s="83" t="s">
        <v>147</v>
      </c>
      <c r="B111" s="78"/>
      <c r="C111" s="32">
        <v>85900</v>
      </c>
      <c r="D111" s="32">
        <v>85900</v>
      </c>
      <c r="E111" s="32">
        <v>100</v>
      </c>
    </row>
    <row r="112" spans="1:5" x14ac:dyDescent="0.25">
      <c r="A112" s="83" t="s">
        <v>148</v>
      </c>
      <c r="B112" s="78"/>
      <c r="C112" s="32">
        <v>1595754</v>
      </c>
      <c r="D112" s="32">
        <v>1440634.02</v>
      </c>
      <c r="E112" s="32">
        <v>90.28</v>
      </c>
    </row>
    <row r="113" spans="1:5" x14ac:dyDescent="0.25">
      <c r="A113" s="83" t="s">
        <v>149</v>
      </c>
      <c r="B113" s="78"/>
      <c r="C113" s="32">
        <v>408810</v>
      </c>
      <c r="D113" s="32">
        <v>165829.43</v>
      </c>
      <c r="E113" s="32">
        <v>40.56</v>
      </c>
    </row>
    <row r="114" spans="1:5" x14ac:dyDescent="0.25">
      <c r="A114" s="83" t="s">
        <v>150</v>
      </c>
      <c r="B114" s="78"/>
      <c r="C114" s="32">
        <v>21850</v>
      </c>
      <c r="D114" s="32">
        <v>21842.89</v>
      </c>
      <c r="E114" s="32">
        <v>99.97</v>
      </c>
    </row>
    <row r="115" spans="1:5" x14ac:dyDescent="0.25">
      <c r="A115" s="83" t="s">
        <v>151</v>
      </c>
      <c r="B115" s="78"/>
      <c r="C115" s="32">
        <v>37750</v>
      </c>
      <c r="D115" s="32">
        <v>37736.54</v>
      </c>
      <c r="E115" s="32">
        <v>99.96</v>
      </c>
    </row>
    <row r="116" spans="1:5" x14ac:dyDescent="0.25">
      <c r="A116" s="83" t="s">
        <v>152</v>
      </c>
      <c r="B116" s="78"/>
      <c r="C116" s="32">
        <v>180406</v>
      </c>
      <c r="D116" s="32">
        <v>102187.5</v>
      </c>
      <c r="E116" s="32">
        <v>56.64</v>
      </c>
    </row>
    <row r="117" spans="1:5" x14ac:dyDescent="0.25">
      <c r="A117" s="83" t="s">
        <v>153</v>
      </c>
      <c r="B117" s="78"/>
      <c r="C117" s="32">
        <v>168804</v>
      </c>
      <c r="D117" s="32">
        <v>4062.5</v>
      </c>
      <c r="E117" s="32">
        <v>2.41</v>
      </c>
    </row>
    <row r="118" spans="1:5" x14ac:dyDescent="0.25">
      <c r="A118" s="83" t="s">
        <v>154</v>
      </c>
      <c r="B118" s="78"/>
      <c r="C118" s="32">
        <v>30000</v>
      </c>
      <c r="D118" s="32">
        <v>44.15</v>
      </c>
      <c r="E118" s="32">
        <v>0.15</v>
      </c>
    </row>
    <row r="119" spans="1:5" x14ac:dyDescent="0.25">
      <c r="A119" s="83" t="s">
        <v>155</v>
      </c>
      <c r="B119" s="78"/>
      <c r="C119" s="32">
        <v>30000</v>
      </c>
      <c r="D119" s="32">
        <v>44.15</v>
      </c>
      <c r="E119" s="32">
        <v>0.15</v>
      </c>
    </row>
    <row r="120" spans="1:5" x14ac:dyDescent="0.25">
      <c r="A120" s="83" t="s">
        <v>156</v>
      </c>
      <c r="B120" s="78"/>
      <c r="C120" s="32">
        <v>15950</v>
      </c>
      <c r="D120" s="32">
        <v>0</v>
      </c>
      <c r="E120" s="32">
        <v>0</v>
      </c>
    </row>
    <row r="121" spans="1:5" x14ac:dyDescent="0.25">
      <c r="A121" s="83" t="s">
        <v>157</v>
      </c>
      <c r="B121" s="78"/>
      <c r="C121" s="32">
        <v>15950</v>
      </c>
      <c r="D121" s="32">
        <v>0</v>
      </c>
      <c r="E121" s="32">
        <v>0</v>
      </c>
    </row>
    <row r="122" spans="1:5" x14ac:dyDescent="0.25">
      <c r="A122" s="83" t="s">
        <v>160</v>
      </c>
      <c r="B122" s="78"/>
      <c r="C122" s="32">
        <v>30550</v>
      </c>
      <c r="D122" s="32">
        <v>30536.81</v>
      </c>
      <c r="E122" s="32">
        <v>99.96</v>
      </c>
    </row>
    <row r="123" spans="1:5" x14ac:dyDescent="0.25">
      <c r="A123" s="83" t="s">
        <v>161</v>
      </c>
      <c r="B123" s="78"/>
      <c r="C123" s="32">
        <v>30550</v>
      </c>
      <c r="D123" s="32">
        <v>30536.81</v>
      </c>
      <c r="E123" s="32">
        <v>99.96</v>
      </c>
    </row>
    <row r="124" spans="1:5" x14ac:dyDescent="0.25">
      <c r="A124" s="33" t="s">
        <v>250</v>
      </c>
      <c r="B124" s="33" t="s">
        <v>251</v>
      </c>
      <c r="C124" s="34">
        <v>469565</v>
      </c>
      <c r="D124" s="34">
        <v>396390.53</v>
      </c>
      <c r="E124" s="34">
        <v>84.42</v>
      </c>
    </row>
    <row r="125" spans="1:5" x14ac:dyDescent="0.25">
      <c r="A125" s="35" t="s">
        <v>252</v>
      </c>
      <c r="B125" s="35" t="s">
        <v>215</v>
      </c>
      <c r="C125" s="36">
        <v>371645</v>
      </c>
      <c r="D125" s="36">
        <v>363522.74</v>
      </c>
      <c r="E125" s="36">
        <v>97.81</v>
      </c>
    </row>
    <row r="126" spans="1:5" x14ac:dyDescent="0.25">
      <c r="A126" s="83" t="s">
        <v>139</v>
      </c>
      <c r="B126" s="78"/>
      <c r="C126" s="32">
        <v>368980</v>
      </c>
      <c r="D126" s="32">
        <v>360863.88</v>
      </c>
      <c r="E126" s="32">
        <v>97.8</v>
      </c>
    </row>
    <row r="127" spans="1:5" x14ac:dyDescent="0.25">
      <c r="A127" s="83" t="s">
        <v>140</v>
      </c>
      <c r="B127" s="78"/>
      <c r="C127" s="32">
        <v>368980</v>
      </c>
      <c r="D127" s="32">
        <v>360863.88</v>
      </c>
      <c r="E127" s="32">
        <v>97.8</v>
      </c>
    </row>
    <row r="128" spans="1:5" x14ac:dyDescent="0.25">
      <c r="A128" s="37" t="s">
        <v>204</v>
      </c>
      <c r="B128" s="37" t="s">
        <v>205</v>
      </c>
      <c r="C128" s="16">
        <v>200735</v>
      </c>
      <c r="D128" s="16">
        <v>195354.39</v>
      </c>
      <c r="E128" s="16">
        <v>97.32</v>
      </c>
    </row>
    <row r="129" spans="1:5" x14ac:dyDescent="0.25">
      <c r="A129" s="38" t="s">
        <v>206</v>
      </c>
      <c r="B129" s="38" t="s">
        <v>207</v>
      </c>
      <c r="C129" s="19" t="s">
        <v>0</v>
      </c>
      <c r="D129" s="19">
        <v>153029.38</v>
      </c>
      <c r="E129" s="19" t="s">
        <v>0</v>
      </c>
    </row>
    <row r="130" spans="1:5" x14ac:dyDescent="0.25">
      <c r="A130" s="38" t="s">
        <v>208</v>
      </c>
      <c r="B130" s="38" t="s">
        <v>209</v>
      </c>
      <c r="C130" s="19" t="s">
        <v>0</v>
      </c>
      <c r="D130" s="19">
        <v>17746.45</v>
      </c>
      <c r="E130" s="19" t="s">
        <v>0</v>
      </c>
    </row>
    <row r="131" spans="1:5" x14ac:dyDescent="0.25">
      <c r="A131" s="38" t="s">
        <v>210</v>
      </c>
      <c r="B131" s="38" t="s">
        <v>211</v>
      </c>
      <c r="C131" s="19" t="s">
        <v>0</v>
      </c>
      <c r="D131" s="19">
        <v>24578.560000000001</v>
      </c>
      <c r="E131" s="19" t="s">
        <v>0</v>
      </c>
    </row>
    <row r="132" spans="1:5" x14ac:dyDescent="0.25">
      <c r="A132" s="37" t="s">
        <v>198</v>
      </c>
      <c r="B132" s="37" t="s">
        <v>199</v>
      </c>
      <c r="C132" s="16">
        <v>165395</v>
      </c>
      <c r="D132" s="16">
        <v>162752.20000000001</v>
      </c>
      <c r="E132" s="16">
        <v>98.4</v>
      </c>
    </row>
    <row r="133" spans="1:5" x14ac:dyDescent="0.25">
      <c r="A133" s="38" t="s">
        <v>212</v>
      </c>
      <c r="B133" s="38" t="s">
        <v>213</v>
      </c>
      <c r="C133" s="19" t="s">
        <v>0</v>
      </c>
      <c r="D133" s="19">
        <v>11.48</v>
      </c>
      <c r="E133" s="19" t="s">
        <v>0</v>
      </c>
    </row>
    <row r="134" spans="1:5" x14ac:dyDescent="0.25">
      <c r="A134" s="38" t="s">
        <v>253</v>
      </c>
      <c r="B134" s="38" t="s">
        <v>254</v>
      </c>
      <c r="C134" s="19" t="s">
        <v>0</v>
      </c>
      <c r="D134" s="19">
        <v>6473.9</v>
      </c>
      <c r="E134" s="19" t="s">
        <v>0</v>
      </c>
    </row>
    <row r="135" spans="1:5" x14ac:dyDescent="0.25">
      <c r="A135" s="38" t="s">
        <v>255</v>
      </c>
      <c r="B135" s="38" t="s">
        <v>256</v>
      </c>
      <c r="C135" s="19" t="s">
        <v>0</v>
      </c>
      <c r="D135" s="19">
        <v>1180</v>
      </c>
      <c r="E135" s="19" t="s">
        <v>0</v>
      </c>
    </row>
    <row r="136" spans="1:5" x14ac:dyDescent="0.25">
      <c r="A136" s="38" t="s">
        <v>257</v>
      </c>
      <c r="B136" s="38" t="s">
        <v>258</v>
      </c>
      <c r="C136" s="19" t="s">
        <v>0</v>
      </c>
      <c r="D136" s="19">
        <v>5510.85</v>
      </c>
      <c r="E136" s="19" t="s">
        <v>0</v>
      </c>
    </row>
    <row r="137" spans="1:5" x14ac:dyDescent="0.25">
      <c r="A137" s="38" t="s">
        <v>259</v>
      </c>
      <c r="B137" s="38" t="s">
        <v>260</v>
      </c>
      <c r="C137" s="19" t="s">
        <v>0</v>
      </c>
      <c r="D137" s="19">
        <v>8932.57</v>
      </c>
      <c r="E137" s="19" t="s">
        <v>0</v>
      </c>
    </row>
    <row r="138" spans="1:5" x14ac:dyDescent="0.25">
      <c r="A138" s="38" t="s">
        <v>261</v>
      </c>
      <c r="B138" s="38" t="s">
        <v>262</v>
      </c>
      <c r="C138" s="19" t="s">
        <v>0</v>
      </c>
      <c r="D138" s="19">
        <v>716.2</v>
      </c>
      <c r="E138" s="19" t="s">
        <v>0</v>
      </c>
    </row>
    <row r="139" spans="1:5" x14ac:dyDescent="0.25">
      <c r="A139" s="38" t="s">
        <v>263</v>
      </c>
      <c r="B139" s="38" t="s">
        <v>264</v>
      </c>
      <c r="C139" s="19" t="s">
        <v>0</v>
      </c>
      <c r="D139" s="19">
        <v>11838.8</v>
      </c>
      <c r="E139" s="19" t="s">
        <v>0</v>
      </c>
    </row>
    <row r="140" spans="1:5" x14ac:dyDescent="0.25">
      <c r="A140" s="38" t="s">
        <v>265</v>
      </c>
      <c r="B140" s="38" t="s">
        <v>266</v>
      </c>
      <c r="C140" s="19" t="s">
        <v>0</v>
      </c>
      <c r="D140" s="19">
        <v>9135.67</v>
      </c>
      <c r="E140" s="19" t="s">
        <v>0</v>
      </c>
    </row>
    <row r="141" spans="1:5" x14ac:dyDescent="0.25">
      <c r="A141" s="38" t="s">
        <v>224</v>
      </c>
      <c r="B141" s="38" t="s">
        <v>225</v>
      </c>
      <c r="C141" s="19" t="s">
        <v>0</v>
      </c>
      <c r="D141" s="19">
        <v>133.38</v>
      </c>
      <c r="E141" s="19" t="s">
        <v>0</v>
      </c>
    </row>
    <row r="142" spans="1:5" x14ac:dyDescent="0.25">
      <c r="A142" s="38" t="s">
        <v>267</v>
      </c>
      <c r="B142" s="38" t="s">
        <v>268</v>
      </c>
      <c r="C142" s="19" t="s">
        <v>0</v>
      </c>
      <c r="D142" s="19">
        <v>2134</v>
      </c>
      <c r="E142" s="19" t="s">
        <v>0</v>
      </c>
    </row>
    <row r="143" spans="1:5" x14ac:dyDescent="0.25">
      <c r="A143" s="38" t="s">
        <v>246</v>
      </c>
      <c r="B143" s="38" t="s">
        <v>247</v>
      </c>
      <c r="C143" s="19" t="s">
        <v>0</v>
      </c>
      <c r="D143" s="19">
        <v>1406.17</v>
      </c>
      <c r="E143" s="19" t="s">
        <v>0</v>
      </c>
    </row>
    <row r="144" spans="1:5" x14ac:dyDescent="0.25">
      <c r="A144" s="38" t="s">
        <v>269</v>
      </c>
      <c r="B144" s="38" t="s">
        <v>270</v>
      </c>
      <c r="C144" s="19" t="s">
        <v>0</v>
      </c>
      <c r="D144" s="19">
        <v>575.78</v>
      </c>
      <c r="E144" s="19" t="s">
        <v>0</v>
      </c>
    </row>
    <row r="145" spans="1:5" x14ac:dyDescent="0.25">
      <c r="A145" s="38" t="s">
        <v>226</v>
      </c>
      <c r="B145" s="38" t="s">
        <v>227</v>
      </c>
      <c r="C145" s="19" t="s">
        <v>0</v>
      </c>
      <c r="D145" s="19">
        <v>38070.29</v>
      </c>
      <c r="E145" s="19" t="s">
        <v>0</v>
      </c>
    </row>
    <row r="146" spans="1:5" x14ac:dyDescent="0.25">
      <c r="A146" s="38" t="s">
        <v>271</v>
      </c>
      <c r="B146" s="38" t="s">
        <v>272</v>
      </c>
      <c r="C146" s="19" t="s">
        <v>0</v>
      </c>
      <c r="D146" s="19">
        <v>24818.400000000001</v>
      </c>
      <c r="E146" s="19" t="s">
        <v>0</v>
      </c>
    </row>
    <row r="147" spans="1:5" x14ac:dyDescent="0.25">
      <c r="A147" s="38" t="s">
        <v>228</v>
      </c>
      <c r="B147" s="38" t="s">
        <v>229</v>
      </c>
      <c r="C147" s="19" t="s">
        <v>0</v>
      </c>
      <c r="D147" s="19">
        <v>1364.55</v>
      </c>
      <c r="E147" s="19" t="s">
        <v>0</v>
      </c>
    </row>
    <row r="148" spans="1:5" x14ac:dyDescent="0.25">
      <c r="A148" s="38" t="s">
        <v>273</v>
      </c>
      <c r="B148" s="38" t="s">
        <v>274</v>
      </c>
      <c r="C148" s="19" t="s">
        <v>0</v>
      </c>
      <c r="D148" s="19">
        <v>4057.23</v>
      </c>
      <c r="E148" s="19" t="s">
        <v>0</v>
      </c>
    </row>
    <row r="149" spans="1:5" x14ac:dyDescent="0.25">
      <c r="A149" s="38" t="s">
        <v>275</v>
      </c>
      <c r="B149" s="38" t="s">
        <v>276</v>
      </c>
      <c r="C149" s="19" t="s">
        <v>0</v>
      </c>
      <c r="D149" s="19">
        <v>46384.13</v>
      </c>
      <c r="E149" s="19" t="s">
        <v>0</v>
      </c>
    </row>
    <row r="150" spans="1:5" x14ac:dyDescent="0.25">
      <c r="A150" s="38" t="s">
        <v>220</v>
      </c>
      <c r="B150" s="38" t="s">
        <v>221</v>
      </c>
      <c r="C150" s="19" t="s">
        <v>0</v>
      </c>
      <c r="D150" s="19">
        <v>8.8000000000000007</v>
      </c>
      <c r="E150" s="19" t="s">
        <v>0</v>
      </c>
    </row>
    <row r="151" spans="1:5" x14ac:dyDescent="0.25">
      <c r="A151" s="37" t="s">
        <v>277</v>
      </c>
      <c r="B151" s="37" t="s">
        <v>278</v>
      </c>
      <c r="C151" s="16">
        <v>2750</v>
      </c>
      <c r="D151" s="16">
        <v>2757.29</v>
      </c>
      <c r="E151" s="16">
        <v>100.27</v>
      </c>
    </row>
    <row r="152" spans="1:5" x14ac:dyDescent="0.25">
      <c r="A152" s="38" t="s">
        <v>279</v>
      </c>
      <c r="B152" s="38" t="s">
        <v>280</v>
      </c>
      <c r="C152" s="19" t="s">
        <v>0</v>
      </c>
      <c r="D152" s="19">
        <v>2643.98</v>
      </c>
      <c r="E152" s="19" t="s">
        <v>0</v>
      </c>
    </row>
    <row r="153" spans="1:5" x14ac:dyDescent="0.25">
      <c r="A153" s="38" t="s">
        <v>281</v>
      </c>
      <c r="B153" s="38" t="s">
        <v>282</v>
      </c>
      <c r="C153" s="19" t="s">
        <v>0</v>
      </c>
      <c r="D153" s="19">
        <v>113.31</v>
      </c>
      <c r="E153" s="19" t="s">
        <v>0</v>
      </c>
    </row>
    <row r="154" spans="1:5" x14ac:dyDescent="0.25">
      <c r="A154" s="37" t="s">
        <v>232</v>
      </c>
      <c r="B154" s="37" t="s">
        <v>233</v>
      </c>
      <c r="C154" s="16">
        <v>100</v>
      </c>
      <c r="D154" s="16">
        <v>0</v>
      </c>
      <c r="E154" s="16">
        <v>0</v>
      </c>
    </row>
    <row r="155" spans="1:5" x14ac:dyDescent="0.25">
      <c r="A155" s="83" t="s">
        <v>141</v>
      </c>
      <c r="B155" s="78"/>
      <c r="C155" s="32">
        <v>2665</v>
      </c>
      <c r="D155" s="32">
        <v>2658.86</v>
      </c>
      <c r="E155" s="32">
        <v>99.77</v>
      </c>
    </row>
    <row r="156" spans="1:5" x14ac:dyDescent="0.25">
      <c r="A156" s="83" t="s">
        <v>159</v>
      </c>
      <c r="B156" s="78"/>
      <c r="C156" s="32">
        <v>15</v>
      </c>
      <c r="D156" s="32">
        <v>15.14</v>
      </c>
      <c r="E156" s="32">
        <v>100.93</v>
      </c>
    </row>
    <row r="157" spans="1:5" x14ac:dyDescent="0.25">
      <c r="A157" s="37" t="s">
        <v>198</v>
      </c>
      <c r="B157" s="37" t="s">
        <v>199</v>
      </c>
      <c r="C157" s="16">
        <v>15</v>
      </c>
      <c r="D157" s="16">
        <v>15.14</v>
      </c>
      <c r="E157" s="16">
        <v>100.93</v>
      </c>
    </row>
    <row r="158" spans="1:5" x14ac:dyDescent="0.25">
      <c r="A158" s="38" t="s">
        <v>265</v>
      </c>
      <c r="B158" s="38" t="s">
        <v>266</v>
      </c>
      <c r="C158" s="19" t="s">
        <v>0</v>
      </c>
      <c r="D158" s="19">
        <v>15.14</v>
      </c>
      <c r="E158" s="19" t="s">
        <v>0</v>
      </c>
    </row>
    <row r="159" spans="1:5" x14ac:dyDescent="0.25">
      <c r="A159" s="83" t="s">
        <v>148</v>
      </c>
      <c r="B159" s="78"/>
      <c r="C159" s="32">
        <v>2650</v>
      </c>
      <c r="D159" s="32">
        <v>2643.72</v>
      </c>
      <c r="E159" s="32">
        <v>99.76</v>
      </c>
    </row>
    <row r="160" spans="1:5" x14ac:dyDescent="0.25">
      <c r="A160" s="37" t="s">
        <v>198</v>
      </c>
      <c r="B160" s="37" t="s">
        <v>199</v>
      </c>
      <c r="C160" s="16">
        <v>2650</v>
      </c>
      <c r="D160" s="16">
        <v>2643.72</v>
      </c>
      <c r="E160" s="16">
        <v>99.76</v>
      </c>
    </row>
    <row r="161" spans="1:5" x14ac:dyDescent="0.25">
      <c r="A161" s="38" t="s">
        <v>265</v>
      </c>
      <c r="B161" s="38" t="s">
        <v>266</v>
      </c>
      <c r="C161" s="19" t="s">
        <v>0</v>
      </c>
      <c r="D161" s="19">
        <v>2643.72</v>
      </c>
      <c r="E161" s="19" t="s">
        <v>0</v>
      </c>
    </row>
    <row r="162" spans="1:5" x14ac:dyDescent="0.25">
      <c r="A162" s="35" t="s">
        <v>283</v>
      </c>
      <c r="B162" s="35" t="s">
        <v>284</v>
      </c>
      <c r="C162" s="36">
        <v>10550</v>
      </c>
      <c r="D162" s="36">
        <v>2330.98</v>
      </c>
      <c r="E162" s="36">
        <v>22.09</v>
      </c>
    </row>
    <row r="163" spans="1:5" x14ac:dyDescent="0.25">
      <c r="A163" s="83" t="s">
        <v>139</v>
      </c>
      <c r="B163" s="78"/>
      <c r="C163" s="32">
        <v>10550</v>
      </c>
      <c r="D163" s="32">
        <v>2330.98</v>
      </c>
      <c r="E163" s="32">
        <v>22.09</v>
      </c>
    </row>
    <row r="164" spans="1:5" x14ac:dyDescent="0.25">
      <c r="A164" s="83" t="s">
        <v>140</v>
      </c>
      <c r="B164" s="78"/>
      <c r="C164" s="32">
        <v>10550</v>
      </c>
      <c r="D164" s="32">
        <v>2330.98</v>
      </c>
      <c r="E164" s="32">
        <v>22.09</v>
      </c>
    </row>
    <row r="165" spans="1:5" x14ac:dyDescent="0.25">
      <c r="A165" s="37" t="s">
        <v>285</v>
      </c>
      <c r="B165" s="37" t="s">
        <v>286</v>
      </c>
      <c r="C165" s="16">
        <v>3050</v>
      </c>
      <c r="D165" s="16">
        <v>770</v>
      </c>
      <c r="E165" s="16">
        <v>25.25</v>
      </c>
    </row>
    <row r="166" spans="1:5" x14ac:dyDescent="0.25">
      <c r="A166" s="38" t="s">
        <v>287</v>
      </c>
      <c r="B166" s="38" t="s">
        <v>288</v>
      </c>
      <c r="C166" s="19" t="s">
        <v>0</v>
      </c>
      <c r="D166" s="19">
        <v>770</v>
      </c>
      <c r="E166" s="19" t="s">
        <v>0</v>
      </c>
    </row>
    <row r="167" spans="1:5" x14ac:dyDescent="0.25">
      <c r="A167" s="37" t="s">
        <v>289</v>
      </c>
      <c r="B167" s="37" t="s">
        <v>290</v>
      </c>
      <c r="C167" s="16">
        <v>7500</v>
      </c>
      <c r="D167" s="16">
        <v>1560.98</v>
      </c>
      <c r="E167" s="16">
        <v>20.81</v>
      </c>
    </row>
    <row r="168" spans="1:5" x14ac:dyDescent="0.25">
      <c r="A168" s="38" t="s">
        <v>291</v>
      </c>
      <c r="B168" s="38" t="s">
        <v>292</v>
      </c>
      <c r="C168" s="19" t="s">
        <v>0</v>
      </c>
      <c r="D168" s="19">
        <v>811.03</v>
      </c>
      <c r="E168" s="19" t="s">
        <v>0</v>
      </c>
    </row>
    <row r="169" spans="1:5" x14ac:dyDescent="0.25">
      <c r="A169" s="38" t="s">
        <v>293</v>
      </c>
      <c r="B169" s="38" t="s">
        <v>294</v>
      </c>
      <c r="C169" s="19" t="s">
        <v>0</v>
      </c>
      <c r="D169" s="19">
        <v>686.96</v>
      </c>
      <c r="E169" s="19" t="s">
        <v>0</v>
      </c>
    </row>
    <row r="170" spans="1:5" x14ac:dyDescent="0.25">
      <c r="A170" s="38" t="s">
        <v>295</v>
      </c>
      <c r="B170" s="38" t="s">
        <v>296</v>
      </c>
      <c r="C170" s="19" t="s">
        <v>0</v>
      </c>
      <c r="D170" s="19">
        <v>62.99</v>
      </c>
      <c r="E170" s="19" t="s">
        <v>0</v>
      </c>
    </row>
    <row r="171" spans="1:5" x14ac:dyDescent="0.25">
      <c r="A171" s="35" t="s">
        <v>297</v>
      </c>
      <c r="B171" s="35" t="s">
        <v>298</v>
      </c>
      <c r="C171" s="36">
        <v>87370</v>
      </c>
      <c r="D171" s="36">
        <v>30536.81</v>
      </c>
      <c r="E171" s="36">
        <v>34.950000000000003</v>
      </c>
    </row>
    <row r="172" spans="1:5" x14ac:dyDescent="0.25">
      <c r="A172" s="83" t="s">
        <v>139</v>
      </c>
      <c r="B172" s="78"/>
      <c r="C172" s="32">
        <v>11370</v>
      </c>
      <c r="D172" s="32">
        <v>0</v>
      </c>
      <c r="E172" s="32">
        <v>0</v>
      </c>
    </row>
    <row r="173" spans="1:5" x14ac:dyDescent="0.25">
      <c r="A173" s="83" t="s">
        <v>140</v>
      </c>
      <c r="B173" s="78"/>
      <c r="C173" s="32">
        <v>11370</v>
      </c>
      <c r="D173" s="32">
        <v>0</v>
      </c>
      <c r="E173" s="32">
        <v>0</v>
      </c>
    </row>
    <row r="174" spans="1:5" x14ac:dyDescent="0.25">
      <c r="A174" s="37" t="s">
        <v>289</v>
      </c>
      <c r="B174" s="37" t="s">
        <v>290</v>
      </c>
      <c r="C174" s="16">
        <v>11370</v>
      </c>
      <c r="D174" s="16">
        <v>0</v>
      </c>
      <c r="E174" s="16">
        <v>0</v>
      </c>
    </row>
    <row r="175" spans="1:5" x14ac:dyDescent="0.25">
      <c r="A175" s="83" t="s">
        <v>149</v>
      </c>
      <c r="B175" s="78"/>
      <c r="C175" s="32">
        <v>45450</v>
      </c>
      <c r="D175" s="32">
        <v>0</v>
      </c>
      <c r="E175" s="32">
        <v>0</v>
      </c>
    </row>
    <row r="176" spans="1:5" x14ac:dyDescent="0.25">
      <c r="A176" s="83" t="s">
        <v>152</v>
      </c>
      <c r="B176" s="78"/>
      <c r="C176" s="32">
        <v>9090</v>
      </c>
      <c r="D176" s="32">
        <v>0</v>
      </c>
      <c r="E176" s="32">
        <v>0</v>
      </c>
    </row>
    <row r="177" spans="1:5" x14ac:dyDescent="0.25">
      <c r="A177" s="37" t="s">
        <v>289</v>
      </c>
      <c r="B177" s="37" t="s">
        <v>290</v>
      </c>
      <c r="C177" s="16">
        <v>9090</v>
      </c>
      <c r="D177" s="16">
        <v>0</v>
      </c>
      <c r="E177" s="16">
        <v>0</v>
      </c>
    </row>
    <row r="178" spans="1:5" x14ac:dyDescent="0.25">
      <c r="A178" s="83" t="s">
        <v>153</v>
      </c>
      <c r="B178" s="78"/>
      <c r="C178" s="32">
        <v>36360</v>
      </c>
      <c r="D178" s="32">
        <v>0</v>
      </c>
      <c r="E178" s="32">
        <v>0</v>
      </c>
    </row>
    <row r="179" spans="1:5" x14ac:dyDescent="0.25">
      <c r="A179" s="37" t="s">
        <v>289</v>
      </c>
      <c r="B179" s="37" t="s">
        <v>290</v>
      </c>
      <c r="C179" s="16">
        <v>36360</v>
      </c>
      <c r="D179" s="16">
        <v>0</v>
      </c>
      <c r="E179" s="16">
        <v>0</v>
      </c>
    </row>
    <row r="180" spans="1:5" x14ac:dyDescent="0.25">
      <c r="A180" s="83" t="s">
        <v>160</v>
      </c>
      <c r="B180" s="78"/>
      <c r="C180" s="32">
        <v>30550</v>
      </c>
      <c r="D180" s="32">
        <v>30536.81</v>
      </c>
      <c r="E180" s="32">
        <v>99.96</v>
      </c>
    </row>
    <row r="181" spans="1:5" x14ac:dyDescent="0.25">
      <c r="A181" s="83" t="s">
        <v>161</v>
      </c>
      <c r="B181" s="78"/>
      <c r="C181" s="32">
        <v>30550</v>
      </c>
      <c r="D181" s="32">
        <v>30536.81</v>
      </c>
      <c r="E181" s="32">
        <v>99.96</v>
      </c>
    </row>
    <row r="182" spans="1:5" x14ac:dyDescent="0.25">
      <c r="A182" s="37" t="s">
        <v>299</v>
      </c>
      <c r="B182" s="37" t="s">
        <v>300</v>
      </c>
      <c r="C182" s="16">
        <v>30550</v>
      </c>
      <c r="D182" s="16">
        <v>30536.81</v>
      </c>
      <c r="E182" s="16">
        <v>99.96</v>
      </c>
    </row>
    <row r="183" spans="1:5" x14ac:dyDescent="0.25">
      <c r="A183" s="38" t="s">
        <v>301</v>
      </c>
      <c r="B183" s="38" t="s">
        <v>302</v>
      </c>
      <c r="C183" s="19" t="s">
        <v>0</v>
      </c>
      <c r="D183" s="19">
        <v>30536.81</v>
      </c>
      <c r="E183" s="19" t="s">
        <v>0</v>
      </c>
    </row>
    <row r="184" spans="1:5" x14ac:dyDescent="0.25">
      <c r="A184" s="33" t="s">
        <v>303</v>
      </c>
      <c r="B184" s="33" t="s">
        <v>304</v>
      </c>
      <c r="C184" s="34">
        <v>4720</v>
      </c>
      <c r="D184" s="34">
        <v>4717</v>
      </c>
      <c r="E184" s="34">
        <v>99.94</v>
      </c>
    </row>
    <row r="185" spans="1:5" x14ac:dyDescent="0.25">
      <c r="A185" s="35" t="s">
        <v>305</v>
      </c>
      <c r="B185" s="35" t="s">
        <v>306</v>
      </c>
      <c r="C185" s="36">
        <v>4720</v>
      </c>
      <c r="D185" s="36">
        <v>4717</v>
      </c>
      <c r="E185" s="36">
        <v>99.94</v>
      </c>
    </row>
    <row r="186" spans="1:5" x14ac:dyDescent="0.25">
      <c r="A186" s="83" t="s">
        <v>139</v>
      </c>
      <c r="B186" s="78"/>
      <c r="C186" s="32">
        <v>4720</v>
      </c>
      <c r="D186" s="32">
        <v>4717</v>
      </c>
      <c r="E186" s="32">
        <v>99.94</v>
      </c>
    </row>
    <row r="187" spans="1:5" x14ac:dyDescent="0.25">
      <c r="A187" s="83" t="s">
        <v>140</v>
      </c>
      <c r="B187" s="78"/>
      <c r="C187" s="32">
        <v>4720</v>
      </c>
      <c r="D187" s="32">
        <v>4717</v>
      </c>
      <c r="E187" s="32">
        <v>99.94</v>
      </c>
    </row>
    <row r="188" spans="1:5" x14ac:dyDescent="0.25">
      <c r="A188" s="37" t="s">
        <v>198</v>
      </c>
      <c r="B188" s="37" t="s">
        <v>199</v>
      </c>
      <c r="C188" s="16">
        <v>4720</v>
      </c>
      <c r="D188" s="16">
        <v>4717</v>
      </c>
      <c r="E188" s="16">
        <v>99.94</v>
      </c>
    </row>
    <row r="189" spans="1:5" x14ac:dyDescent="0.25">
      <c r="A189" s="38" t="s">
        <v>218</v>
      </c>
      <c r="B189" s="38" t="s">
        <v>219</v>
      </c>
      <c r="C189" s="19" t="s">
        <v>0</v>
      </c>
      <c r="D189" s="19">
        <v>4717</v>
      </c>
      <c r="E189" s="19" t="s">
        <v>0</v>
      </c>
    </row>
    <row r="190" spans="1:5" x14ac:dyDescent="0.25">
      <c r="A190" s="33" t="s">
        <v>307</v>
      </c>
      <c r="B190" s="33" t="s">
        <v>308</v>
      </c>
      <c r="C190" s="34">
        <v>6500</v>
      </c>
      <c r="D190" s="34">
        <v>2500</v>
      </c>
      <c r="E190" s="34">
        <v>38.46</v>
      </c>
    </row>
    <row r="191" spans="1:5" x14ac:dyDescent="0.25">
      <c r="A191" s="35" t="s">
        <v>309</v>
      </c>
      <c r="B191" s="35" t="s">
        <v>310</v>
      </c>
      <c r="C191" s="36">
        <v>6500</v>
      </c>
      <c r="D191" s="36">
        <v>2500</v>
      </c>
      <c r="E191" s="36">
        <v>38.46</v>
      </c>
    </row>
    <row r="192" spans="1:5" x14ac:dyDescent="0.25">
      <c r="A192" s="83" t="s">
        <v>139</v>
      </c>
      <c r="B192" s="78"/>
      <c r="C192" s="32">
        <v>6500</v>
      </c>
      <c r="D192" s="32">
        <v>2500</v>
      </c>
      <c r="E192" s="32">
        <v>38.46</v>
      </c>
    </row>
    <row r="193" spans="1:5" x14ac:dyDescent="0.25">
      <c r="A193" s="83" t="s">
        <v>140</v>
      </c>
      <c r="B193" s="78"/>
      <c r="C193" s="32">
        <v>6500</v>
      </c>
      <c r="D193" s="32">
        <v>2500</v>
      </c>
      <c r="E193" s="32">
        <v>38.46</v>
      </c>
    </row>
    <row r="194" spans="1:5" x14ac:dyDescent="0.25">
      <c r="A194" s="37" t="s">
        <v>198</v>
      </c>
      <c r="B194" s="37" t="s">
        <v>199</v>
      </c>
      <c r="C194" s="16">
        <v>6500</v>
      </c>
      <c r="D194" s="16">
        <v>2500</v>
      </c>
      <c r="E194" s="16">
        <v>38.46</v>
      </c>
    </row>
    <row r="195" spans="1:5" x14ac:dyDescent="0.25">
      <c r="A195" s="38" t="s">
        <v>226</v>
      </c>
      <c r="B195" s="38" t="s">
        <v>227</v>
      </c>
      <c r="C195" s="19" t="s">
        <v>0</v>
      </c>
      <c r="D195" s="19">
        <v>2500</v>
      </c>
      <c r="E195" s="19" t="s">
        <v>0</v>
      </c>
    </row>
    <row r="196" spans="1:5" x14ac:dyDescent="0.25">
      <c r="A196" s="33" t="s">
        <v>311</v>
      </c>
      <c r="B196" s="33" t="s">
        <v>312</v>
      </c>
      <c r="C196" s="34">
        <v>108300</v>
      </c>
      <c r="D196" s="34">
        <v>96519.86</v>
      </c>
      <c r="E196" s="34">
        <v>89.12</v>
      </c>
    </row>
    <row r="197" spans="1:5" x14ac:dyDescent="0.25">
      <c r="A197" s="35" t="s">
        <v>313</v>
      </c>
      <c r="B197" s="35" t="s">
        <v>314</v>
      </c>
      <c r="C197" s="36">
        <v>24450</v>
      </c>
      <c r="D197" s="36">
        <v>12979.92</v>
      </c>
      <c r="E197" s="36">
        <v>53.09</v>
      </c>
    </row>
    <row r="198" spans="1:5" x14ac:dyDescent="0.25">
      <c r="A198" s="83" t="s">
        <v>139</v>
      </c>
      <c r="B198" s="78"/>
      <c r="C198" s="32">
        <v>24450</v>
      </c>
      <c r="D198" s="32">
        <v>12979.92</v>
      </c>
      <c r="E198" s="32">
        <v>53.09</v>
      </c>
    </row>
    <row r="199" spans="1:5" x14ac:dyDescent="0.25">
      <c r="A199" s="83" t="s">
        <v>140</v>
      </c>
      <c r="B199" s="78"/>
      <c r="C199" s="32">
        <v>24450</v>
      </c>
      <c r="D199" s="32">
        <v>12979.92</v>
      </c>
      <c r="E199" s="32">
        <v>53.09</v>
      </c>
    </row>
    <row r="200" spans="1:5" x14ac:dyDescent="0.25">
      <c r="A200" s="37" t="s">
        <v>277</v>
      </c>
      <c r="B200" s="37" t="s">
        <v>278</v>
      </c>
      <c r="C200" s="16">
        <v>7750</v>
      </c>
      <c r="D200" s="16">
        <v>5225.0600000000004</v>
      </c>
      <c r="E200" s="16">
        <v>67.42</v>
      </c>
    </row>
    <row r="201" spans="1:5" x14ac:dyDescent="0.25">
      <c r="A201" s="38" t="s">
        <v>315</v>
      </c>
      <c r="B201" s="38" t="s">
        <v>316</v>
      </c>
      <c r="C201" s="19" t="s">
        <v>0</v>
      </c>
      <c r="D201" s="19">
        <v>5125.0600000000004</v>
      </c>
      <c r="E201" s="19" t="s">
        <v>0</v>
      </c>
    </row>
    <row r="202" spans="1:5" x14ac:dyDescent="0.25">
      <c r="A202" s="38" t="s">
        <v>279</v>
      </c>
      <c r="B202" s="38" t="s">
        <v>280</v>
      </c>
      <c r="C202" s="19" t="s">
        <v>0</v>
      </c>
      <c r="D202" s="19">
        <v>100</v>
      </c>
      <c r="E202" s="19" t="s">
        <v>0</v>
      </c>
    </row>
    <row r="203" spans="1:5" x14ac:dyDescent="0.25">
      <c r="A203" s="37" t="s">
        <v>317</v>
      </c>
      <c r="B203" s="37" t="s">
        <v>318</v>
      </c>
      <c r="C203" s="16">
        <v>16700</v>
      </c>
      <c r="D203" s="16">
        <v>7754.86</v>
      </c>
      <c r="E203" s="16">
        <v>46.44</v>
      </c>
    </row>
    <row r="204" spans="1:5" x14ac:dyDescent="0.25">
      <c r="A204" s="38" t="s">
        <v>319</v>
      </c>
      <c r="B204" s="38" t="s">
        <v>320</v>
      </c>
      <c r="C204" s="19" t="s">
        <v>0</v>
      </c>
      <c r="D204" s="19">
        <v>7754.86</v>
      </c>
      <c r="E204" s="19" t="s">
        <v>0</v>
      </c>
    </row>
    <row r="205" spans="1:5" x14ac:dyDescent="0.25">
      <c r="A205" s="35" t="s">
        <v>321</v>
      </c>
      <c r="B205" s="35" t="s">
        <v>322</v>
      </c>
      <c r="C205" s="36">
        <v>27250</v>
      </c>
      <c r="D205" s="36">
        <v>27198.78</v>
      </c>
      <c r="E205" s="36">
        <v>99.81</v>
      </c>
    </row>
    <row r="206" spans="1:5" x14ac:dyDescent="0.25">
      <c r="A206" s="83" t="s">
        <v>139</v>
      </c>
      <c r="B206" s="78"/>
      <c r="C206" s="32">
        <v>700</v>
      </c>
      <c r="D206" s="32">
        <v>654.22</v>
      </c>
      <c r="E206" s="32">
        <v>93.46</v>
      </c>
    </row>
    <row r="207" spans="1:5" x14ac:dyDescent="0.25">
      <c r="A207" s="83" t="s">
        <v>140</v>
      </c>
      <c r="B207" s="78"/>
      <c r="C207" s="32">
        <v>700</v>
      </c>
      <c r="D207" s="32">
        <v>654.22</v>
      </c>
      <c r="E207" s="32">
        <v>93.46</v>
      </c>
    </row>
    <row r="208" spans="1:5" x14ac:dyDescent="0.25">
      <c r="A208" s="37" t="s">
        <v>277</v>
      </c>
      <c r="B208" s="37" t="s">
        <v>278</v>
      </c>
      <c r="C208" s="16">
        <v>700</v>
      </c>
      <c r="D208" s="16">
        <v>654.22</v>
      </c>
      <c r="E208" s="16">
        <v>93.46</v>
      </c>
    </row>
    <row r="209" spans="1:5" x14ac:dyDescent="0.25">
      <c r="A209" s="38" t="s">
        <v>315</v>
      </c>
      <c r="B209" s="38" t="s">
        <v>316</v>
      </c>
      <c r="C209" s="19" t="s">
        <v>0</v>
      </c>
      <c r="D209" s="19">
        <v>654.22</v>
      </c>
      <c r="E209" s="19" t="s">
        <v>0</v>
      </c>
    </row>
    <row r="210" spans="1:5" x14ac:dyDescent="0.25">
      <c r="A210" s="83" t="s">
        <v>141</v>
      </c>
      <c r="B210" s="78"/>
      <c r="C210" s="32">
        <v>26550</v>
      </c>
      <c r="D210" s="32">
        <v>26544.560000000001</v>
      </c>
      <c r="E210" s="32">
        <v>99.98</v>
      </c>
    </row>
    <row r="211" spans="1:5" x14ac:dyDescent="0.25">
      <c r="A211" s="83" t="s">
        <v>145</v>
      </c>
      <c r="B211" s="78"/>
      <c r="C211" s="32">
        <v>26550</v>
      </c>
      <c r="D211" s="32">
        <v>26544.560000000001</v>
      </c>
      <c r="E211" s="32">
        <v>99.98</v>
      </c>
    </row>
    <row r="212" spans="1:5" x14ac:dyDescent="0.25">
      <c r="A212" s="37" t="s">
        <v>317</v>
      </c>
      <c r="B212" s="37" t="s">
        <v>318</v>
      </c>
      <c r="C212" s="16">
        <v>26550</v>
      </c>
      <c r="D212" s="16">
        <v>26544.560000000001</v>
      </c>
      <c r="E212" s="16">
        <v>99.98</v>
      </c>
    </row>
    <row r="213" spans="1:5" x14ac:dyDescent="0.25">
      <c r="A213" s="38" t="s">
        <v>319</v>
      </c>
      <c r="B213" s="38" t="s">
        <v>320</v>
      </c>
      <c r="C213" s="19" t="s">
        <v>0</v>
      </c>
      <c r="D213" s="19">
        <v>26544.560000000001</v>
      </c>
      <c r="E213" s="19" t="s">
        <v>0</v>
      </c>
    </row>
    <row r="214" spans="1:5" x14ac:dyDescent="0.25">
      <c r="A214" s="35" t="s">
        <v>323</v>
      </c>
      <c r="B214" s="35" t="s">
        <v>324</v>
      </c>
      <c r="C214" s="36">
        <v>56600</v>
      </c>
      <c r="D214" s="36">
        <v>56341.16</v>
      </c>
      <c r="E214" s="36">
        <v>99.54</v>
      </c>
    </row>
    <row r="215" spans="1:5" x14ac:dyDescent="0.25">
      <c r="A215" s="83" t="s">
        <v>139</v>
      </c>
      <c r="B215" s="78"/>
      <c r="C215" s="32">
        <v>3500</v>
      </c>
      <c r="D215" s="32">
        <v>3252.04</v>
      </c>
      <c r="E215" s="32">
        <v>92.92</v>
      </c>
    </row>
    <row r="216" spans="1:5" x14ac:dyDescent="0.25">
      <c r="A216" s="83" t="s">
        <v>140</v>
      </c>
      <c r="B216" s="78"/>
      <c r="C216" s="32">
        <v>3500</v>
      </c>
      <c r="D216" s="32">
        <v>3252.04</v>
      </c>
      <c r="E216" s="32">
        <v>92.92</v>
      </c>
    </row>
    <row r="217" spans="1:5" x14ac:dyDescent="0.25">
      <c r="A217" s="37" t="s">
        <v>277</v>
      </c>
      <c r="B217" s="37" t="s">
        <v>278</v>
      </c>
      <c r="C217" s="16">
        <v>3500</v>
      </c>
      <c r="D217" s="16">
        <v>3252.04</v>
      </c>
      <c r="E217" s="16">
        <v>92.92</v>
      </c>
    </row>
    <row r="218" spans="1:5" x14ac:dyDescent="0.25">
      <c r="A218" s="38" t="s">
        <v>315</v>
      </c>
      <c r="B218" s="38" t="s">
        <v>316</v>
      </c>
      <c r="C218" s="19" t="s">
        <v>0</v>
      </c>
      <c r="D218" s="19">
        <v>3252.04</v>
      </c>
      <c r="E218" s="19" t="s">
        <v>0</v>
      </c>
    </row>
    <row r="219" spans="1:5" x14ac:dyDescent="0.25">
      <c r="A219" s="83" t="s">
        <v>141</v>
      </c>
      <c r="B219" s="78"/>
      <c r="C219" s="32">
        <v>53100</v>
      </c>
      <c r="D219" s="32">
        <v>53089.120000000003</v>
      </c>
      <c r="E219" s="32">
        <v>99.98</v>
      </c>
    </row>
    <row r="220" spans="1:5" x14ac:dyDescent="0.25">
      <c r="A220" s="83" t="s">
        <v>143</v>
      </c>
      <c r="B220" s="78"/>
      <c r="C220" s="32">
        <v>53100</v>
      </c>
      <c r="D220" s="32">
        <v>53089.120000000003</v>
      </c>
      <c r="E220" s="32">
        <v>99.98</v>
      </c>
    </row>
    <row r="221" spans="1:5" x14ac:dyDescent="0.25">
      <c r="A221" s="37" t="s">
        <v>317</v>
      </c>
      <c r="B221" s="37" t="s">
        <v>318</v>
      </c>
      <c r="C221" s="16">
        <v>53100</v>
      </c>
      <c r="D221" s="16">
        <v>53089.120000000003</v>
      </c>
      <c r="E221" s="16">
        <v>99.98</v>
      </c>
    </row>
    <row r="222" spans="1:5" x14ac:dyDescent="0.25">
      <c r="A222" s="38" t="s">
        <v>319</v>
      </c>
      <c r="B222" s="38" t="s">
        <v>320</v>
      </c>
      <c r="C222" s="19" t="s">
        <v>0</v>
      </c>
      <c r="D222" s="19">
        <v>53089.120000000003</v>
      </c>
      <c r="E222" s="19" t="s">
        <v>0</v>
      </c>
    </row>
    <row r="223" spans="1:5" x14ac:dyDescent="0.25">
      <c r="A223" s="33" t="s">
        <v>325</v>
      </c>
      <c r="B223" s="33" t="s">
        <v>326</v>
      </c>
      <c r="C223" s="34">
        <v>57500</v>
      </c>
      <c r="D223" s="34">
        <v>15190</v>
      </c>
      <c r="E223" s="34">
        <v>26.42</v>
      </c>
    </row>
    <row r="224" spans="1:5" x14ac:dyDescent="0.25">
      <c r="A224" s="35" t="s">
        <v>327</v>
      </c>
      <c r="B224" s="35" t="s">
        <v>215</v>
      </c>
      <c r="C224" s="36">
        <v>20000</v>
      </c>
      <c r="D224" s="36">
        <v>15190</v>
      </c>
      <c r="E224" s="36">
        <v>75.95</v>
      </c>
    </row>
    <row r="225" spans="1:5" x14ac:dyDescent="0.25">
      <c r="A225" s="83" t="s">
        <v>139</v>
      </c>
      <c r="B225" s="78"/>
      <c r="C225" s="32">
        <v>12500</v>
      </c>
      <c r="D225" s="32">
        <v>10862.5</v>
      </c>
      <c r="E225" s="32">
        <v>86.9</v>
      </c>
    </row>
    <row r="226" spans="1:5" x14ac:dyDescent="0.25">
      <c r="A226" s="83" t="s">
        <v>140</v>
      </c>
      <c r="B226" s="78"/>
      <c r="C226" s="32">
        <v>12500</v>
      </c>
      <c r="D226" s="32">
        <v>10862.5</v>
      </c>
      <c r="E226" s="32">
        <v>86.9</v>
      </c>
    </row>
    <row r="227" spans="1:5" x14ac:dyDescent="0.25">
      <c r="A227" s="37" t="s">
        <v>198</v>
      </c>
      <c r="B227" s="37" t="s">
        <v>199</v>
      </c>
      <c r="C227" s="16">
        <v>12500</v>
      </c>
      <c r="D227" s="16">
        <v>10862.5</v>
      </c>
      <c r="E227" s="16">
        <v>86.9</v>
      </c>
    </row>
    <row r="228" spans="1:5" x14ac:dyDescent="0.25">
      <c r="A228" s="38" t="s">
        <v>226</v>
      </c>
      <c r="B228" s="38" t="s">
        <v>227</v>
      </c>
      <c r="C228" s="19" t="s">
        <v>0</v>
      </c>
      <c r="D228" s="19">
        <v>10862.5</v>
      </c>
      <c r="E228" s="19" t="s">
        <v>0</v>
      </c>
    </row>
    <row r="229" spans="1:5" x14ac:dyDescent="0.25">
      <c r="A229" s="83" t="s">
        <v>141</v>
      </c>
      <c r="B229" s="78"/>
      <c r="C229" s="32">
        <v>7500</v>
      </c>
      <c r="D229" s="32">
        <v>4327.5</v>
      </c>
      <c r="E229" s="32">
        <v>57.7</v>
      </c>
    </row>
    <row r="230" spans="1:5" x14ac:dyDescent="0.25">
      <c r="A230" s="83" t="s">
        <v>148</v>
      </c>
      <c r="B230" s="78"/>
      <c r="C230" s="32">
        <v>7500</v>
      </c>
      <c r="D230" s="32">
        <v>4327.5</v>
      </c>
      <c r="E230" s="32">
        <v>57.7</v>
      </c>
    </row>
    <row r="231" spans="1:5" x14ac:dyDescent="0.25">
      <c r="A231" s="37" t="s">
        <v>198</v>
      </c>
      <c r="B231" s="37" t="s">
        <v>199</v>
      </c>
      <c r="C231" s="16">
        <v>7500</v>
      </c>
      <c r="D231" s="16">
        <v>4327.5</v>
      </c>
      <c r="E231" s="16">
        <v>57.7</v>
      </c>
    </row>
    <row r="232" spans="1:5" x14ac:dyDescent="0.25">
      <c r="A232" s="38" t="s">
        <v>226</v>
      </c>
      <c r="B232" s="38" t="s">
        <v>227</v>
      </c>
      <c r="C232" s="19" t="s">
        <v>0</v>
      </c>
      <c r="D232" s="19">
        <v>3652.5</v>
      </c>
      <c r="E232" s="19" t="s">
        <v>0</v>
      </c>
    </row>
    <row r="233" spans="1:5" x14ac:dyDescent="0.25">
      <c r="A233" s="38" t="s">
        <v>228</v>
      </c>
      <c r="B233" s="38" t="s">
        <v>229</v>
      </c>
      <c r="C233" s="19" t="s">
        <v>0</v>
      </c>
      <c r="D233" s="19">
        <v>675</v>
      </c>
      <c r="E233" s="19" t="s">
        <v>0</v>
      </c>
    </row>
    <row r="234" spans="1:5" x14ac:dyDescent="0.25">
      <c r="A234" s="35" t="s">
        <v>328</v>
      </c>
      <c r="B234" s="35" t="s">
        <v>329</v>
      </c>
      <c r="C234" s="36">
        <v>37500</v>
      </c>
      <c r="D234" s="36">
        <v>0</v>
      </c>
      <c r="E234" s="36">
        <v>0</v>
      </c>
    </row>
    <row r="235" spans="1:5" x14ac:dyDescent="0.25">
      <c r="A235" s="83" t="s">
        <v>139</v>
      </c>
      <c r="B235" s="78"/>
      <c r="C235" s="32">
        <v>37500</v>
      </c>
      <c r="D235" s="32">
        <v>0</v>
      </c>
      <c r="E235" s="32">
        <v>0</v>
      </c>
    </row>
    <row r="236" spans="1:5" x14ac:dyDescent="0.25">
      <c r="A236" s="83" t="s">
        <v>140</v>
      </c>
      <c r="B236" s="78"/>
      <c r="C236" s="32">
        <v>37500</v>
      </c>
      <c r="D236" s="32">
        <v>0</v>
      </c>
      <c r="E236" s="32">
        <v>0</v>
      </c>
    </row>
    <row r="237" spans="1:5" x14ac:dyDescent="0.25">
      <c r="A237" s="37" t="s">
        <v>285</v>
      </c>
      <c r="B237" s="37" t="s">
        <v>286</v>
      </c>
      <c r="C237" s="16">
        <v>37500</v>
      </c>
      <c r="D237" s="16">
        <v>0</v>
      </c>
      <c r="E237" s="16">
        <v>0</v>
      </c>
    </row>
    <row r="238" spans="1:5" x14ac:dyDescent="0.25">
      <c r="A238" s="33" t="s">
        <v>330</v>
      </c>
      <c r="B238" s="33" t="s">
        <v>331</v>
      </c>
      <c r="C238" s="34">
        <v>410960</v>
      </c>
      <c r="D238" s="34">
        <v>350679.56</v>
      </c>
      <c r="E238" s="34">
        <v>85.33</v>
      </c>
    </row>
    <row r="239" spans="1:5" x14ac:dyDescent="0.25">
      <c r="A239" s="35" t="s">
        <v>332</v>
      </c>
      <c r="B239" s="35" t="s">
        <v>333</v>
      </c>
      <c r="C239" s="36">
        <v>410960</v>
      </c>
      <c r="D239" s="36">
        <v>350679.56</v>
      </c>
      <c r="E239" s="36">
        <v>85.33</v>
      </c>
    </row>
    <row r="240" spans="1:5" x14ac:dyDescent="0.25">
      <c r="A240" s="83" t="s">
        <v>139</v>
      </c>
      <c r="B240" s="78"/>
      <c r="C240" s="32">
        <v>387310</v>
      </c>
      <c r="D240" s="32">
        <v>341067.06</v>
      </c>
      <c r="E240" s="32">
        <v>88.06</v>
      </c>
    </row>
    <row r="241" spans="1:5" x14ac:dyDescent="0.25">
      <c r="A241" s="83" t="s">
        <v>140</v>
      </c>
      <c r="B241" s="78"/>
      <c r="C241" s="32">
        <v>387310</v>
      </c>
      <c r="D241" s="32">
        <v>341067.06</v>
      </c>
      <c r="E241" s="32">
        <v>88.06</v>
      </c>
    </row>
    <row r="242" spans="1:5" x14ac:dyDescent="0.25">
      <c r="A242" s="37" t="s">
        <v>198</v>
      </c>
      <c r="B242" s="37" t="s">
        <v>199</v>
      </c>
      <c r="C242" s="16">
        <v>1460</v>
      </c>
      <c r="D242" s="16">
        <v>0</v>
      </c>
      <c r="E242" s="16">
        <v>0</v>
      </c>
    </row>
    <row r="243" spans="1:5" x14ac:dyDescent="0.25">
      <c r="A243" s="37" t="s">
        <v>334</v>
      </c>
      <c r="B243" s="37" t="s">
        <v>335</v>
      </c>
      <c r="C243" s="16">
        <v>385850</v>
      </c>
      <c r="D243" s="16">
        <v>341067.06</v>
      </c>
      <c r="E243" s="16">
        <v>88.39</v>
      </c>
    </row>
    <row r="244" spans="1:5" x14ac:dyDescent="0.25">
      <c r="A244" s="38" t="s">
        <v>336</v>
      </c>
      <c r="B244" s="38" t="s">
        <v>337</v>
      </c>
      <c r="C244" s="19" t="s">
        <v>0</v>
      </c>
      <c r="D244" s="19">
        <v>12942.32</v>
      </c>
      <c r="E244" s="19" t="s">
        <v>0</v>
      </c>
    </row>
    <row r="245" spans="1:5" x14ac:dyDescent="0.25">
      <c r="A245" s="38" t="s">
        <v>338</v>
      </c>
      <c r="B245" s="38" t="s">
        <v>339</v>
      </c>
      <c r="C245" s="19" t="s">
        <v>0</v>
      </c>
      <c r="D245" s="19">
        <v>328124.74</v>
      </c>
      <c r="E245" s="19" t="s">
        <v>0</v>
      </c>
    </row>
    <row r="246" spans="1:5" x14ac:dyDescent="0.25">
      <c r="A246" s="83" t="s">
        <v>141</v>
      </c>
      <c r="B246" s="78"/>
      <c r="C246" s="32">
        <v>23650</v>
      </c>
      <c r="D246" s="32">
        <v>9612.5</v>
      </c>
      <c r="E246" s="32">
        <v>40.64</v>
      </c>
    </row>
    <row r="247" spans="1:5" x14ac:dyDescent="0.25">
      <c r="A247" s="83" t="s">
        <v>144</v>
      </c>
      <c r="B247" s="78"/>
      <c r="C247" s="32">
        <v>23650</v>
      </c>
      <c r="D247" s="32">
        <v>9612.5</v>
      </c>
      <c r="E247" s="32">
        <v>40.64</v>
      </c>
    </row>
    <row r="248" spans="1:5" x14ac:dyDescent="0.25">
      <c r="A248" s="37" t="s">
        <v>198</v>
      </c>
      <c r="B248" s="37" t="s">
        <v>199</v>
      </c>
      <c r="C248" s="16">
        <v>23650</v>
      </c>
      <c r="D248" s="16">
        <v>9612.5</v>
      </c>
      <c r="E248" s="16">
        <v>40.64</v>
      </c>
    </row>
    <row r="249" spans="1:5" x14ac:dyDescent="0.25">
      <c r="A249" s="38" t="s">
        <v>265</v>
      </c>
      <c r="B249" s="38" t="s">
        <v>266</v>
      </c>
      <c r="C249" s="19" t="s">
        <v>0</v>
      </c>
      <c r="D249" s="19">
        <v>9612.5</v>
      </c>
      <c r="E249" s="19" t="s">
        <v>0</v>
      </c>
    </row>
    <row r="250" spans="1:5" x14ac:dyDescent="0.25">
      <c r="A250" s="33" t="s">
        <v>340</v>
      </c>
      <c r="B250" s="33" t="s">
        <v>341</v>
      </c>
      <c r="C250" s="34">
        <v>155010</v>
      </c>
      <c r="D250" s="34">
        <v>151655.66</v>
      </c>
      <c r="E250" s="34">
        <v>97.84</v>
      </c>
    </row>
    <row r="251" spans="1:5" x14ac:dyDescent="0.25">
      <c r="A251" s="35" t="s">
        <v>342</v>
      </c>
      <c r="B251" s="35" t="s">
        <v>343</v>
      </c>
      <c r="C251" s="36">
        <v>47500</v>
      </c>
      <c r="D251" s="36">
        <v>44298.65</v>
      </c>
      <c r="E251" s="36">
        <v>93.26</v>
      </c>
    </row>
    <row r="252" spans="1:5" x14ac:dyDescent="0.25">
      <c r="A252" s="83" t="s">
        <v>139</v>
      </c>
      <c r="B252" s="78"/>
      <c r="C252" s="32">
        <v>46080</v>
      </c>
      <c r="D252" s="32">
        <v>44117.81</v>
      </c>
      <c r="E252" s="32">
        <v>95.74</v>
      </c>
    </row>
    <row r="253" spans="1:5" x14ac:dyDescent="0.25">
      <c r="A253" s="83" t="s">
        <v>140</v>
      </c>
      <c r="B253" s="78"/>
      <c r="C253" s="32">
        <v>46080</v>
      </c>
      <c r="D253" s="32">
        <v>44117.81</v>
      </c>
      <c r="E253" s="32">
        <v>95.74</v>
      </c>
    </row>
    <row r="254" spans="1:5" x14ac:dyDescent="0.25">
      <c r="A254" s="37" t="s">
        <v>334</v>
      </c>
      <c r="B254" s="37" t="s">
        <v>335</v>
      </c>
      <c r="C254" s="16">
        <v>46080</v>
      </c>
      <c r="D254" s="16">
        <v>44117.81</v>
      </c>
      <c r="E254" s="16">
        <v>95.74</v>
      </c>
    </row>
    <row r="255" spans="1:5" x14ac:dyDescent="0.25">
      <c r="A255" s="38" t="s">
        <v>338</v>
      </c>
      <c r="B255" s="38" t="s">
        <v>339</v>
      </c>
      <c r="C255" s="19" t="s">
        <v>0</v>
      </c>
      <c r="D255" s="19">
        <v>43172.84</v>
      </c>
      <c r="E255" s="19" t="s">
        <v>0</v>
      </c>
    </row>
    <row r="256" spans="1:5" x14ac:dyDescent="0.25">
      <c r="A256" s="38" t="s">
        <v>344</v>
      </c>
      <c r="B256" s="38" t="s">
        <v>345</v>
      </c>
      <c r="C256" s="19" t="s">
        <v>0</v>
      </c>
      <c r="D256" s="19">
        <v>944.97</v>
      </c>
      <c r="E256" s="19" t="s">
        <v>0</v>
      </c>
    </row>
    <row r="257" spans="1:5" x14ac:dyDescent="0.25">
      <c r="A257" s="83" t="s">
        <v>141</v>
      </c>
      <c r="B257" s="78"/>
      <c r="C257" s="32">
        <v>1420</v>
      </c>
      <c r="D257" s="32">
        <v>180.84</v>
      </c>
      <c r="E257" s="32">
        <v>12.74</v>
      </c>
    </row>
    <row r="258" spans="1:5" x14ac:dyDescent="0.25">
      <c r="A258" s="83" t="s">
        <v>144</v>
      </c>
      <c r="B258" s="78"/>
      <c r="C258" s="32">
        <v>1420</v>
      </c>
      <c r="D258" s="32">
        <v>180.84</v>
      </c>
      <c r="E258" s="32">
        <v>12.74</v>
      </c>
    </row>
    <row r="259" spans="1:5" x14ac:dyDescent="0.25">
      <c r="A259" s="37" t="s">
        <v>334</v>
      </c>
      <c r="B259" s="37" t="s">
        <v>335</v>
      </c>
      <c r="C259" s="16">
        <v>1420</v>
      </c>
      <c r="D259" s="16">
        <v>180.84</v>
      </c>
      <c r="E259" s="16">
        <v>12.74</v>
      </c>
    </row>
    <row r="260" spans="1:5" x14ac:dyDescent="0.25">
      <c r="A260" s="38" t="s">
        <v>344</v>
      </c>
      <c r="B260" s="38" t="s">
        <v>345</v>
      </c>
      <c r="C260" s="19" t="s">
        <v>0</v>
      </c>
      <c r="D260" s="19">
        <v>180.84</v>
      </c>
      <c r="E260" s="19" t="s">
        <v>0</v>
      </c>
    </row>
    <row r="261" spans="1:5" x14ac:dyDescent="0.25">
      <c r="A261" s="35" t="s">
        <v>346</v>
      </c>
      <c r="B261" s="35" t="s">
        <v>347</v>
      </c>
      <c r="C261" s="36">
        <v>10170</v>
      </c>
      <c r="D261" s="36">
        <v>10029.6</v>
      </c>
      <c r="E261" s="36">
        <v>98.62</v>
      </c>
    </row>
    <row r="262" spans="1:5" x14ac:dyDescent="0.25">
      <c r="A262" s="83" t="s">
        <v>139</v>
      </c>
      <c r="B262" s="78"/>
      <c r="C262" s="32">
        <v>10170</v>
      </c>
      <c r="D262" s="32">
        <v>10029.6</v>
      </c>
      <c r="E262" s="32">
        <v>98.62</v>
      </c>
    </row>
    <row r="263" spans="1:5" x14ac:dyDescent="0.25">
      <c r="A263" s="83" t="s">
        <v>140</v>
      </c>
      <c r="B263" s="78"/>
      <c r="C263" s="32">
        <v>10170</v>
      </c>
      <c r="D263" s="32">
        <v>10029.6</v>
      </c>
      <c r="E263" s="32">
        <v>98.62</v>
      </c>
    </row>
    <row r="264" spans="1:5" x14ac:dyDescent="0.25">
      <c r="A264" s="37" t="s">
        <v>334</v>
      </c>
      <c r="B264" s="37" t="s">
        <v>335</v>
      </c>
      <c r="C264" s="16">
        <v>10170</v>
      </c>
      <c r="D264" s="16">
        <v>10029.6</v>
      </c>
      <c r="E264" s="16">
        <v>98.62</v>
      </c>
    </row>
    <row r="265" spans="1:5" x14ac:dyDescent="0.25">
      <c r="A265" s="38" t="s">
        <v>338</v>
      </c>
      <c r="B265" s="38" t="s">
        <v>339</v>
      </c>
      <c r="C265" s="19" t="s">
        <v>0</v>
      </c>
      <c r="D265" s="19">
        <v>1152.23</v>
      </c>
      <c r="E265" s="19" t="s">
        <v>0</v>
      </c>
    </row>
    <row r="266" spans="1:5" x14ac:dyDescent="0.25">
      <c r="A266" s="38" t="s">
        <v>344</v>
      </c>
      <c r="B266" s="38" t="s">
        <v>345</v>
      </c>
      <c r="C266" s="19" t="s">
        <v>0</v>
      </c>
      <c r="D266" s="19">
        <v>8877.3700000000008</v>
      </c>
      <c r="E266" s="19" t="s">
        <v>0</v>
      </c>
    </row>
    <row r="267" spans="1:5" x14ac:dyDescent="0.25">
      <c r="A267" s="35" t="s">
        <v>348</v>
      </c>
      <c r="B267" s="35" t="s">
        <v>349</v>
      </c>
      <c r="C267" s="36">
        <v>6500</v>
      </c>
      <c r="D267" s="36">
        <v>6499.41</v>
      </c>
      <c r="E267" s="36">
        <v>99.99</v>
      </c>
    </row>
    <row r="268" spans="1:5" x14ac:dyDescent="0.25">
      <c r="A268" s="83" t="s">
        <v>139</v>
      </c>
      <c r="B268" s="78"/>
      <c r="C268" s="32">
        <v>6500</v>
      </c>
      <c r="D268" s="32">
        <v>6499.41</v>
      </c>
      <c r="E268" s="32">
        <v>99.99</v>
      </c>
    </row>
    <row r="269" spans="1:5" x14ac:dyDescent="0.25">
      <c r="A269" s="83" t="s">
        <v>140</v>
      </c>
      <c r="B269" s="78"/>
      <c r="C269" s="32">
        <v>6500</v>
      </c>
      <c r="D269" s="32">
        <v>6499.41</v>
      </c>
      <c r="E269" s="32">
        <v>99.99</v>
      </c>
    </row>
    <row r="270" spans="1:5" x14ac:dyDescent="0.25">
      <c r="A270" s="37" t="s">
        <v>350</v>
      </c>
      <c r="B270" s="37" t="s">
        <v>351</v>
      </c>
      <c r="C270" s="16">
        <v>6500</v>
      </c>
      <c r="D270" s="16">
        <v>6499.41</v>
      </c>
      <c r="E270" s="16">
        <v>99.99</v>
      </c>
    </row>
    <row r="271" spans="1:5" x14ac:dyDescent="0.25">
      <c r="A271" s="38" t="s">
        <v>352</v>
      </c>
      <c r="B271" s="38" t="s">
        <v>353</v>
      </c>
      <c r="C271" s="19" t="s">
        <v>0</v>
      </c>
      <c r="D271" s="19">
        <v>6499.41</v>
      </c>
      <c r="E271" s="19" t="s">
        <v>0</v>
      </c>
    </row>
    <row r="272" spans="1:5" x14ac:dyDescent="0.25">
      <c r="A272" s="35" t="s">
        <v>354</v>
      </c>
      <c r="B272" s="35" t="s">
        <v>355</v>
      </c>
      <c r="C272" s="36">
        <v>14830</v>
      </c>
      <c r="D272" s="36">
        <v>14828</v>
      </c>
      <c r="E272" s="36">
        <v>99.99</v>
      </c>
    </row>
    <row r="273" spans="1:5" x14ac:dyDescent="0.25">
      <c r="A273" s="83" t="s">
        <v>139</v>
      </c>
      <c r="B273" s="78"/>
      <c r="C273" s="32">
        <v>14830</v>
      </c>
      <c r="D273" s="32">
        <v>14828</v>
      </c>
      <c r="E273" s="32">
        <v>99.99</v>
      </c>
    </row>
    <row r="274" spans="1:5" x14ac:dyDescent="0.25">
      <c r="A274" s="83" t="s">
        <v>140</v>
      </c>
      <c r="B274" s="78"/>
      <c r="C274" s="32">
        <v>14830</v>
      </c>
      <c r="D274" s="32">
        <v>14828</v>
      </c>
      <c r="E274" s="32">
        <v>99.99</v>
      </c>
    </row>
    <row r="275" spans="1:5" x14ac:dyDescent="0.25">
      <c r="A275" s="37" t="s">
        <v>350</v>
      </c>
      <c r="B275" s="37" t="s">
        <v>351</v>
      </c>
      <c r="C275" s="16">
        <v>14830</v>
      </c>
      <c r="D275" s="16">
        <v>14828</v>
      </c>
      <c r="E275" s="16">
        <v>99.99</v>
      </c>
    </row>
    <row r="276" spans="1:5" x14ac:dyDescent="0.25">
      <c r="A276" s="38" t="s">
        <v>352</v>
      </c>
      <c r="B276" s="38" t="s">
        <v>353</v>
      </c>
      <c r="C276" s="19" t="s">
        <v>0</v>
      </c>
      <c r="D276" s="19">
        <v>14828</v>
      </c>
      <c r="E276" s="19" t="s">
        <v>0</v>
      </c>
    </row>
    <row r="277" spans="1:5" x14ac:dyDescent="0.25">
      <c r="A277" s="35" t="s">
        <v>356</v>
      </c>
      <c r="B277" s="35" t="s">
        <v>357</v>
      </c>
      <c r="C277" s="36">
        <v>74140</v>
      </c>
      <c r="D277" s="36">
        <v>74130</v>
      </c>
      <c r="E277" s="36">
        <v>99.99</v>
      </c>
    </row>
    <row r="278" spans="1:5" x14ac:dyDescent="0.25">
      <c r="A278" s="83" t="s">
        <v>139</v>
      </c>
      <c r="B278" s="78"/>
      <c r="C278" s="32">
        <v>52290</v>
      </c>
      <c r="D278" s="32">
        <v>52287.11</v>
      </c>
      <c r="E278" s="32">
        <v>99.99</v>
      </c>
    </row>
    <row r="279" spans="1:5" x14ac:dyDescent="0.25">
      <c r="A279" s="83" t="s">
        <v>140</v>
      </c>
      <c r="B279" s="78"/>
      <c r="C279" s="32">
        <v>52290</v>
      </c>
      <c r="D279" s="32">
        <v>52287.11</v>
      </c>
      <c r="E279" s="32">
        <v>99.99</v>
      </c>
    </row>
    <row r="280" spans="1:5" x14ac:dyDescent="0.25">
      <c r="A280" s="37" t="s">
        <v>350</v>
      </c>
      <c r="B280" s="37" t="s">
        <v>351</v>
      </c>
      <c r="C280" s="16">
        <v>52290</v>
      </c>
      <c r="D280" s="16">
        <v>52287.11</v>
      </c>
      <c r="E280" s="16">
        <v>99.99</v>
      </c>
    </row>
    <row r="281" spans="1:5" x14ac:dyDescent="0.25">
      <c r="A281" s="38" t="s">
        <v>352</v>
      </c>
      <c r="B281" s="38" t="s">
        <v>353</v>
      </c>
      <c r="C281" s="19" t="s">
        <v>0</v>
      </c>
      <c r="D281" s="19">
        <v>52287.11</v>
      </c>
      <c r="E281" s="19" t="s">
        <v>0</v>
      </c>
    </row>
    <row r="282" spans="1:5" x14ac:dyDescent="0.25">
      <c r="A282" s="83" t="s">
        <v>149</v>
      </c>
      <c r="B282" s="78"/>
      <c r="C282" s="32">
        <v>21850</v>
      </c>
      <c r="D282" s="32">
        <v>21842.89</v>
      </c>
      <c r="E282" s="32">
        <v>99.97</v>
      </c>
    </row>
    <row r="283" spans="1:5" x14ac:dyDescent="0.25">
      <c r="A283" s="83" t="s">
        <v>150</v>
      </c>
      <c r="B283" s="78"/>
      <c r="C283" s="32">
        <v>21850</v>
      </c>
      <c r="D283" s="32">
        <v>21842.89</v>
      </c>
      <c r="E283" s="32">
        <v>99.97</v>
      </c>
    </row>
    <row r="284" spans="1:5" x14ac:dyDescent="0.25">
      <c r="A284" s="37" t="s">
        <v>350</v>
      </c>
      <c r="B284" s="37" t="s">
        <v>351</v>
      </c>
      <c r="C284" s="16">
        <v>21850</v>
      </c>
      <c r="D284" s="16">
        <v>21842.89</v>
      </c>
      <c r="E284" s="16">
        <v>99.97</v>
      </c>
    </row>
    <row r="285" spans="1:5" x14ac:dyDescent="0.25">
      <c r="A285" s="38" t="s">
        <v>352</v>
      </c>
      <c r="B285" s="38" t="s">
        <v>353</v>
      </c>
      <c r="C285" s="19" t="s">
        <v>0</v>
      </c>
      <c r="D285" s="19">
        <v>21842.89</v>
      </c>
      <c r="E285" s="19" t="s">
        <v>0</v>
      </c>
    </row>
    <row r="286" spans="1:5" x14ac:dyDescent="0.25">
      <c r="A286" s="35" t="s">
        <v>358</v>
      </c>
      <c r="B286" s="35" t="s">
        <v>359</v>
      </c>
      <c r="C286" s="36">
        <v>1870</v>
      </c>
      <c r="D286" s="36">
        <v>1870</v>
      </c>
      <c r="E286" s="36">
        <v>100</v>
      </c>
    </row>
    <row r="287" spans="1:5" x14ac:dyDescent="0.25">
      <c r="A287" s="83" t="s">
        <v>139</v>
      </c>
      <c r="B287" s="78"/>
      <c r="C287" s="32">
        <v>1870</v>
      </c>
      <c r="D287" s="32">
        <v>1870</v>
      </c>
      <c r="E287" s="32">
        <v>100</v>
      </c>
    </row>
    <row r="288" spans="1:5" x14ac:dyDescent="0.25">
      <c r="A288" s="83" t="s">
        <v>140</v>
      </c>
      <c r="B288" s="78"/>
      <c r="C288" s="32">
        <v>1870</v>
      </c>
      <c r="D288" s="32">
        <v>1870</v>
      </c>
      <c r="E288" s="32">
        <v>100</v>
      </c>
    </row>
    <row r="289" spans="1:5" x14ac:dyDescent="0.25">
      <c r="A289" s="37" t="s">
        <v>334</v>
      </c>
      <c r="B289" s="37" t="s">
        <v>335</v>
      </c>
      <c r="C289" s="16">
        <v>1650</v>
      </c>
      <c r="D289" s="16">
        <v>1650</v>
      </c>
      <c r="E289" s="16">
        <v>100</v>
      </c>
    </row>
    <row r="290" spans="1:5" x14ac:dyDescent="0.25">
      <c r="A290" s="38" t="s">
        <v>338</v>
      </c>
      <c r="B290" s="38" t="s">
        <v>339</v>
      </c>
      <c r="C290" s="19" t="s">
        <v>0</v>
      </c>
      <c r="D290" s="19">
        <v>900</v>
      </c>
      <c r="E290" s="19" t="s">
        <v>0</v>
      </c>
    </row>
    <row r="291" spans="1:5" x14ac:dyDescent="0.25">
      <c r="A291" s="38" t="s">
        <v>344</v>
      </c>
      <c r="B291" s="38" t="s">
        <v>345</v>
      </c>
      <c r="C291" s="19" t="s">
        <v>0</v>
      </c>
      <c r="D291" s="19">
        <v>750</v>
      </c>
      <c r="E291" s="19" t="s">
        <v>0</v>
      </c>
    </row>
    <row r="292" spans="1:5" x14ac:dyDescent="0.25">
      <c r="A292" s="37" t="s">
        <v>232</v>
      </c>
      <c r="B292" s="37" t="s">
        <v>233</v>
      </c>
      <c r="C292" s="16">
        <v>220</v>
      </c>
      <c r="D292" s="16">
        <v>220</v>
      </c>
      <c r="E292" s="16">
        <v>100</v>
      </c>
    </row>
    <row r="293" spans="1:5" x14ac:dyDescent="0.25">
      <c r="A293" s="38" t="s">
        <v>234</v>
      </c>
      <c r="B293" s="38" t="s">
        <v>235</v>
      </c>
      <c r="C293" s="19" t="s">
        <v>0</v>
      </c>
      <c r="D293" s="19">
        <v>220</v>
      </c>
      <c r="E293" s="19" t="s">
        <v>0</v>
      </c>
    </row>
    <row r="294" spans="1:5" x14ac:dyDescent="0.25">
      <c r="A294" s="33" t="s">
        <v>360</v>
      </c>
      <c r="B294" s="33" t="s">
        <v>361</v>
      </c>
      <c r="C294" s="34">
        <v>13285</v>
      </c>
      <c r="D294" s="34">
        <v>5461.66</v>
      </c>
      <c r="E294" s="34">
        <v>41.11</v>
      </c>
    </row>
    <row r="295" spans="1:5" x14ac:dyDescent="0.25">
      <c r="A295" s="35" t="s">
        <v>362</v>
      </c>
      <c r="B295" s="35" t="s">
        <v>363</v>
      </c>
      <c r="C295" s="36">
        <v>3285</v>
      </c>
      <c r="D295" s="36">
        <v>3261.66</v>
      </c>
      <c r="E295" s="36">
        <v>99.29</v>
      </c>
    </row>
    <row r="296" spans="1:5" x14ac:dyDescent="0.25">
      <c r="A296" s="83" t="s">
        <v>139</v>
      </c>
      <c r="B296" s="78"/>
      <c r="C296" s="32">
        <v>3285</v>
      </c>
      <c r="D296" s="32">
        <v>3261.66</v>
      </c>
      <c r="E296" s="32">
        <v>99.29</v>
      </c>
    </row>
    <row r="297" spans="1:5" x14ac:dyDescent="0.25">
      <c r="A297" s="83" t="s">
        <v>140</v>
      </c>
      <c r="B297" s="78"/>
      <c r="C297" s="32">
        <v>3285</v>
      </c>
      <c r="D297" s="32">
        <v>3261.66</v>
      </c>
      <c r="E297" s="32">
        <v>99.29</v>
      </c>
    </row>
    <row r="298" spans="1:5" x14ac:dyDescent="0.25">
      <c r="A298" s="37" t="s">
        <v>334</v>
      </c>
      <c r="B298" s="37" t="s">
        <v>335</v>
      </c>
      <c r="C298" s="16">
        <v>1525</v>
      </c>
      <c r="D298" s="16">
        <v>1501.66</v>
      </c>
      <c r="E298" s="16">
        <v>98.47</v>
      </c>
    </row>
    <row r="299" spans="1:5" x14ac:dyDescent="0.25">
      <c r="A299" s="38" t="s">
        <v>338</v>
      </c>
      <c r="B299" s="38" t="s">
        <v>339</v>
      </c>
      <c r="C299" s="19" t="s">
        <v>0</v>
      </c>
      <c r="D299" s="19">
        <v>1501.66</v>
      </c>
      <c r="E299" s="19" t="s">
        <v>0</v>
      </c>
    </row>
    <row r="300" spans="1:5" x14ac:dyDescent="0.25">
      <c r="A300" s="37" t="s">
        <v>232</v>
      </c>
      <c r="B300" s="37" t="s">
        <v>233</v>
      </c>
      <c r="C300" s="16">
        <v>1760</v>
      </c>
      <c r="D300" s="16">
        <v>1760</v>
      </c>
      <c r="E300" s="16">
        <v>100</v>
      </c>
    </row>
    <row r="301" spans="1:5" x14ac:dyDescent="0.25">
      <c r="A301" s="38" t="s">
        <v>234</v>
      </c>
      <c r="B301" s="38" t="s">
        <v>235</v>
      </c>
      <c r="C301" s="19" t="s">
        <v>0</v>
      </c>
      <c r="D301" s="19">
        <v>1760</v>
      </c>
      <c r="E301" s="19" t="s">
        <v>0</v>
      </c>
    </row>
    <row r="302" spans="1:5" x14ac:dyDescent="0.25">
      <c r="A302" s="35" t="s">
        <v>364</v>
      </c>
      <c r="B302" s="35" t="s">
        <v>365</v>
      </c>
      <c r="C302" s="36">
        <v>10000</v>
      </c>
      <c r="D302" s="36">
        <v>2200</v>
      </c>
      <c r="E302" s="36">
        <v>22</v>
      </c>
    </row>
    <row r="303" spans="1:5" x14ac:dyDescent="0.25">
      <c r="A303" s="83" t="s">
        <v>141</v>
      </c>
      <c r="B303" s="78"/>
      <c r="C303" s="32">
        <v>10000</v>
      </c>
      <c r="D303" s="32">
        <v>2200</v>
      </c>
      <c r="E303" s="32">
        <v>22</v>
      </c>
    </row>
    <row r="304" spans="1:5" x14ac:dyDescent="0.25">
      <c r="A304" s="83" t="s">
        <v>142</v>
      </c>
      <c r="B304" s="78"/>
      <c r="C304" s="32">
        <v>10000</v>
      </c>
      <c r="D304" s="32">
        <v>2200</v>
      </c>
      <c r="E304" s="32">
        <v>22</v>
      </c>
    </row>
    <row r="305" spans="1:5" x14ac:dyDescent="0.25">
      <c r="A305" s="37" t="s">
        <v>232</v>
      </c>
      <c r="B305" s="37" t="s">
        <v>233</v>
      </c>
      <c r="C305" s="16">
        <v>10000</v>
      </c>
      <c r="D305" s="16">
        <v>2200</v>
      </c>
      <c r="E305" s="16">
        <v>22</v>
      </c>
    </row>
    <row r="306" spans="1:5" x14ac:dyDescent="0.25">
      <c r="A306" s="38" t="s">
        <v>366</v>
      </c>
      <c r="B306" s="38" t="s">
        <v>367</v>
      </c>
      <c r="C306" s="19" t="s">
        <v>0</v>
      </c>
      <c r="D306" s="19">
        <v>2200</v>
      </c>
      <c r="E306" s="19" t="s">
        <v>0</v>
      </c>
    </row>
    <row r="307" spans="1:5" x14ac:dyDescent="0.25">
      <c r="A307" s="33" t="s">
        <v>368</v>
      </c>
      <c r="B307" s="33" t="s">
        <v>369</v>
      </c>
      <c r="C307" s="34">
        <v>105040</v>
      </c>
      <c r="D307" s="34">
        <v>104850.66</v>
      </c>
      <c r="E307" s="34">
        <v>99.82</v>
      </c>
    </row>
    <row r="308" spans="1:5" x14ac:dyDescent="0.25">
      <c r="A308" s="35" t="s">
        <v>370</v>
      </c>
      <c r="B308" s="35" t="s">
        <v>371</v>
      </c>
      <c r="C308" s="36">
        <v>4420</v>
      </c>
      <c r="D308" s="36">
        <v>4417.41</v>
      </c>
      <c r="E308" s="36">
        <v>99.94</v>
      </c>
    </row>
    <row r="309" spans="1:5" x14ac:dyDescent="0.25">
      <c r="A309" s="83" t="s">
        <v>139</v>
      </c>
      <c r="B309" s="78"/>
      <c r="C309" s="32">
        <v>4420</v>
      </c>
      <c r="D309" s="32">
        <v>4417.41</v>
      </c>
      <c r="E309" s="32">
        <v>99.94</v>
      </c>
    </row>
    <row r="310" spans="1:5" x14ac:dyDescent="0.25">
      <c r="A310" s="83" t="s">
        <v>140</v>
      </c>
      <c r="B310" s="78"/>
      <c r="C310" s="32">
        <v>4420</v>
      </c>
      <c r="D310" s="32">
        <v>4417.41</v>
      </c>
      <c r="E310" s="32">
        <v>99.94</v>
      </c>
    </row>
    <row r="311" spans="1:5" x14ac:dyDescent="0.25">
      <c r="A311" s="37" t="s">
        <v>334</v>
      </c>
      <c r="B311" s="37" t="s">
        <v>335</v>
      </c>
      <c r="C311" s="16">
        <v>4420</v>
      </c>
      <c r="D311" s="16">
        <v>4417.41</v>
      </c>
      <c r="E311" s="16">
        <v>99.94</v>
      </c>
    </row>
    <row r="312" spans="1:5" x14ac:dyDescent="0.25">
      <c r="A312" s="38" t="s">
        <v>336</v>
      </c>
      <c r="B312" s="38" t="s">
        <v>337</v>
      </c>
      <c r="C312" s="19" t="s">
        <v>0</v>
      </c>
      <c r="D312" s="19">
        <v>4417.41</v>
      </c>
      <c r="E312" s="19" t="s">
        <v>0</v>
      </c>
    </row>
    <row r="313" spans="1:5" x14ac:dyDescent="0.25">
      <c r="A313" s="35" t="s">
        <v>372</v>
      </c>
      <c r="B313" s="35" t="s">
        <v>373</v>
      </c>
      <c r="C313" s="36">
        <v>92725</v>
      </c>
      <c r="D313" s="36">
        <v>92538.9</v>
      </c>
      <c r="E313" s="36">
        <v>99.8</v>
      </c>
    </row>
    <row r="314" spans="1:5" x14ac:dyDescent="0.25">
      <c r="A314" s="83" t="s">
        <v>139</v>
      </c>
      <c r="B314" s="78"/>
      <c r="C314" s="32">
        <v>92725</v>
      </c>
      <c r="D314" s="32">
        <v>92538.9</v>
      </c>
      <c r="E314" s="32">
        <v>99.8</v>
      </c>
    </row>
    <row r="315" spans="1:5" x14ac:dyDescent="0.25">
      <c r="A315" s="83" t="s">
        <v>140</v>
      </c>
      <c r="B315" s="78"/>
      <c r="C315" s="32">
        <v>92725</v>
      </c>
      <c r="D315" s="32">
        <v>92538.9</v>
      </c>
      <c r="E315" s="32">
        <v>99.8</v>
      </c>
    </row>
    <row r="316" spans="1:5" x14ac:dyDescent="0.25">
      <c r="A316" s="37" t="s">
        <v>232</v>
      </c>
      <c r="B316" s="37" t="s">
        <v>233</v>
      </c>
      <c r="C316" s="16">
        <v>92725</v>
      </c>
      <c r="D316" s="16">
        <v>92538.9</v>
      </c>
      <c r="E316" s="16">
        <v>99.8</v>
      </c>
    </row>
    <row r="317" spans="1:5" x14ac:dyDescent="0.25">
      <c r="A317" s="38" t="s">
        <v>234</v>
      </c>
      <c r="B317" s="38" t="s">
        <v>235</v>
      </c>
      <c r="C317" s="19" t="s">
        <v>0</v>
      </c>
      <c r="D317" s="19">
        <v>92538.9</v>
      </c>
      <c r="E317" s="19" t="s">
        <v>0</v>
      </c>
    </row>
    <row r="318" spans="1:5" x14ac:dyDescent="0.25">
      <c r="A318" s="35" t="s">
        <v>374</v>
      </c>
      <c r="B318" s="35" t="s">
        <v>375</v>
      </c>
      <c r="C318" s="36">
        <v>7895</v>
      </c>
      <c r="D318" s="36">
        <v>7894.35</v>
      </c>
      <c r="E318" s="36">
        <v>99.99</v>
      </c>
    </row>
    <row r="319" spans="1:5" x14ac:dyDescent="0.25">
      <c r="A319" s="83" t="s">
        <v>139</v>
      </c>
      <c r="B319" s="78"/>
      <c r="C319" s="32">
        <v>7895</v>
      </c>
      <c r="D319" s="32">
        <v>7894.35</v>
      </c>
      <c r="E319" s="32">
        <v>99.99</v>
      </c>
    </row>
    <row r="320" spans="1:5" x14ac:dyDescent="0.25">
      <c r="A320" s="83" t="s">
        <v>140</v>
      </c>
      <c r="B320" s="78"/>
      <c r="C320" s="32">
        <v>7895</v>
      </c>
      <c r="D320" s="32">
        <v>7894.35</v>
      </c>
      <c r="E320" s="32">
        <v>99.99</v>
      </c>
    </row>
    <row r="321" spans="1:5" x14ac:dyDescent="0.25">
      <c r="A321" s="37" t="s">
        <v>198</v>
      </c>
      <c r="B321" s="37" t="s">
        <v>199</v>
      </c>
      <c r="C321" s="16">
        <v>7895</v>
      </c>
      <c r="D321" s="16">
        <v>7894.35</v>
      </c>
      <c r="E321" s="16">
        <v>99.99</v>
      </c>
    </row>
    <row r="322" spans="1:5" x14ac:dyDescent="0.25">
      <c r="A322" s="38" t="s">
        <v>246</v>
      </c>
      <c r="B322" s="38" t="s">
        <v>247</v>
      </c>
      <c r="C322" s="19" t="s">
        <v>0</v>
      </c>
      <c r="D322" s="19">
        <v>7894.35</v>
      </c>
      <c r="E322" s="19" t="s">
        <v>0</v>
      </c>
    </row>
    <row r="323" spans="1:5" x14ac:dyDescent="0.25">
      <c r="A323" s="33" t="s">
        <v>376</v>
      </c>
      <c r="B323" s="33" t="s">
        <v>377</v>
      </c>
      <c r="C323" s="34">
        <v>87365</v>
      </c>
      <c r="D323" s="34">
        <v>80464.009999999995</v>
      </c>
      <c r="E323" s="34">
        <v>92.1</v>
      </c>
    </row>
    <row r="324" spans="1:5" x14ac:dyDescent="0.25">
      <c r="A324" s="35" t="s">
        <v>378</v>
      </c>
      <c r="B324" s="35" t="s">
        <v>379</v>
      </c>
      <c r="C324" s="36">
        <v>21375</v>
      </c>
      <c r="D324" s="36">
        <v>21369.83</v>
      </c>
      <c r="E324" s="36">
        <v>99.98</v>
      </c>
    </row>
    <row r="325" spans="1:5" x14ac:dyDescent="0.25">
      <c r="A325" s="83" t="s">
        <v>139</v>
      </c>
      <c r="B325" s="78"/>
      <c r="C325" s="32">
        <v>21375</v>
      </c>
      <c r="D325" s="32">
        <v>21369.83</v>
      </c>
      <c r="E325" s="32">
        <v>99.98</v>
      </c>
    </row>
    <row r="326" spans="1:5" x14ac:dyDescent="0.25">
      <c r="A326" s="83" t="s">
        <v>140</v>
      </c>
      <c r="B326" s="78"/>
      <c r="C326" s="32">
        <v>21375</v>
      </c>
      <c r="D326" s="32">
        <v>21369.83</v>
      </c>
      <c r="E326" s="32">
        <v>99.98</v>
      </c>
    </row>
    <row r="327" spans="1:5" x14ac:dyDescent="0.25">
      <c r="A327" s="37" t="s">
        <v>334</v>
      </c>
      <c r="B327" s="37" t="s">
        <v>335</v>
      </c>
      <c r="C327" s="16">
        <v>4500</v>
      </c>
      <c r="D327" s="16">
        <v>4500</v>
      </c>
      <c r="E327" s="16">
        <v>100</v>
      </c>
    </row>
    <row r="328" spans="1:5" x14ac:dyDescent="0.25">
      <c r="A328" s="38" t="s">
        <v>338</v>
      </c>
      <c r="B328" s="38" t="s">
        <v>339</v>
      </c>
      <c r="C328" s="19" t="s">
        <v>0</v>
      </c>
      <c r="D328" s="19">
        <v>4500</v>
      </c>
      <c r="E328" s="19" t="s">
        <v>0</v>
      </c>
    </row>
    <row r="329" spans="1:5" x14ac:dyDescent="0.25">
      <c r="A329" s="37" t="s">
        <v>232</v>
      </c>
      <c r="B329" s="37" t="s">
        <v>233</v>
      </c>
      <c r="C329" s="16">
        <v>16875</v>
      </c>
      <c r="D329" s="16">
        <v>16869.830000000002</v>
      </c>
      <c r="E329" s="16">
        <v>99.97</v>
      </c>
    </row>
    <row r="330" spans="1:5" x14ac:dyDescent="0.25">
      <c r="A330" s="38" t="s">
        <v>234</v>
      </c>
      <c r="B330" s="38" t="s">
        <v>235</v>
      </c>
      <c r="C330" s="19" t="s">
        <v>0</v>
      </c>
      <c r="D330" s="19">
        <v>16869.830000000002</v>
      </c>
      <c r="E330" s="19" t="s">
        <v>0</v>
      </c>
    </row>
    <row r="331" spans="1:5" x14ac:dyDescent="0.25">
      <c r="A331" s="35" t="s">
        <v>380</v>
      </c>
      <c r="B331" s="35" t="s">
        <v>381</v>
      </c>
      <c r="C331" s="36">
        <v>105</v>
      </c>
      <c r="D331" s="36">
        <v>100.8</v>
      </c>
      <c r="E331" s="36">
        <v>96</v>
      </c>
    </row>
    <row r="332" spans="1:5" x14ac:dyDescent="0.25">
      <c r="A332" s="83" t="s">
        <v>139</v>
      </c>
      <c r="B332" s="78"/>
      <c r="C332" s="32">
        <v>105</v>
      </c>
      <c r="D332" s="32">
        <v>100.8</v>
      </c>
      <c r="E332" s="32">
        <v>96</v>
      </c>
    </row>
    <row r="333" spans="1:5" x14ac:dyDescent="0.25">
      <c r="A333" s="83" t="s">
        <v>140</v>
      </c>
      <c r="B333" s="78"/>
      <c r="C333" s="32">
        <v>105</v>
      </c>
      <c r="D333" s="32">
        <v>100.8</v>
      </c>
      <c r="E333" s="32">
        <v>96</v>
      </c>
    </row>
    <row r="334" spans="1:5" x14ac:dyDescent="0.25">
      <c r="A334" s="37" t="s">
        <v>350</v>
      </c>
      <c r="B334" s="37" t="s">
        <v>351</v>
      </c>
      <c r="C334" s="16">
        <v>105</v>
      </c>
      <c r="D334" s="16">
        <v>100.8</v>
      </c>
      <c r="E334" s="16">
        <v>96</v>
      </c>
    </row>
    <row r="335" spans="1:5" x14ac:dyDescent="0.25">
      <c r="A335" s="38" t="s">
        <v>352</v>
      </c>
      <c r="B335" s="38" t="s">
        <v>353</v>
      </c>
      <c r="C335" s="19" t="s">
        <v>0</v>
      </c>
      <c r="D335" s="19">
        <v>100.8</v>
      </c>
      <c r="E335" s="19" t="s">
        <v>0</v>
      </c>
    </row>
    <row r="336" spans="1:5" x14ac:dyDescent="0.25">
      <c r="A336" s="35" t="s">
        <v>382</v>
      </c>
      <c r="B336" s="35" t="s">
        <v>383</v>
      </c>
      <c r="C336" s="36">
        <v>10600</v>
      </c>
      <c r="D336" s="36">
        <v>7600</v>
      </c>
      <c r="E336" s="36">
        <v>71.7</v>
      </c>
    </row>
    <row r="337" spans="1:5" x14ac:dyDescent="0.25">
      <c r="A337" s="83" t="s">
        <v>139</v>
      </c>
      <c r="B337" s="78"/>
      <c r="C337" s="32">
        <v>10600</v>
      </c>
      <c r="D337" s="32">
        <v>7600</v>
      </c>
      <c r="E337" s="32">
        <v>71.7</v>
      </c>
    </row>
    <row r="338" spans="1:5" x14ac:dyDescent="0.25">
      <c r="A338" s="83" t="s">
        <v>140</v>
      </c>
      <c r="B338" s="78"/>
      <c r="C338" s="32">
        <v>10600</v>
      </c>
      <c r="D338" s="32">
        <v>7600</v>
      </c>
      <c r="E338" s="32">
        <v>71.7</v>
      </c>
    </row>
    <row r="339" spans="1:5" x14ac:dyDescent="0.25">
      <c r="A339" s="37" t="s">
        <v>350</v>
      </c>
      <c r="B339" s="37" t="s">
        <v>351</v>
      </c>
      <c r="C339" s="16">
        <v>10600</v>
      </c>
      <c r="D339" s="16">
        <v>7600</v>
      </c>
      <c r="E339" s="16">
        <v>71.7</v>
      </c>
    </row>
    <row r="340" spans="1:5" x14ac:dyDescent="0.25">
      <c r="A340" s="38" t="s">
        <v>352</v>
      </c>
      <c r="B340" s="38" t="s">
        <v>353</v>
      </c>
      <c r="C340" s="19" t="s">
        <v>0</v>
      </c>
      <c r="D340" s="19">
        <v>7600</v>
      </c>
      <c r="E340" s="19" t="s">
        <v>0</v>
      </c>
    </row>
    <row r="341" spans="1:5" x14ac:dyDescent="0.25">
      <c r="A341" s="35" t="s">
        <v>384</v>
      </c>
      <c r="B341" s="35" t="s">
        <v>385</v>
      </c>
      <c r="C341" s="36">
        <v>1600</v>
      </c>
      <c r="D341" s="36">
        <v>1541.24</v>
      </c>
      <c r="E341" s="36">
        <v>96.33</v>
      </c>
    </row>
    <row r="342" spans="1:5" x14ac:dyDescent="0.25">
      <c r="A342" s="83" t="s">
        <v>139</v>
      </c>
      <c r="B342" s="78"/>
      <c r="C342" s="32">
        <v>1600</v>
      </c>
      <c r="D342" s="32">
        <v>1541.24</v>
      </c>
      <c r="E342" s="32">
        <v>96.33</v>
      </c>
    </row>
    <row r="343" spans="1:5" x14ac:dyDescent="0.25">
      <c r="A343" s="83" t="s">
        <v>140</v>
      </c>
      <c r="B343" s="78"/>
      <c r="C343" s="32">
        <v>1600</v>
      </c>
      <c r="D343" s="32">
        <v>1541.24</v>
      </c>
      <c r="E343" s="32">
        <v>96.33</v>
      </c>
    </row>
    <row r="344" spans="1:5" x14ac:dyDescent="0.25">
      <c r="A344" s="37" t="s">
        <v>350</v>
      </c>
      <c r="B344" s="37" t="s">
        <v>351</v>
      </c>
      <c r="C344" s="16">
        <v>1600</v>
      </c>
      <c r="D344" s="16">
        <v>1541.24</v>
      </c>
      <c r="E344" s="16">
        <v>96.33</v>
      </c>
    </row>
    <row r="345" spans="1:5" x14ac:dyDescent="0.25">
      <c r="A345" s="38" t="s">
        <v>386</v>
      </c>
      <c r="B345" s="38" t="s">
        <v>387</v>
      </c>
      <c r="C345" s="19" t="s">
        <v>0</v>
      </c>
      <c r="D345" s="19">
        <v>1541.24</v>
      </c>
      <c r="E345" s="19" t="s">
        <v>0</v>
      </c>
    </row>
    <row r="346" spans="1:5" x14ac:dyDescent="0.25">
      <c r="A346" s="35" t="s">
        <v>388</v>
      </c>
      <c r="B346" s="35" t="s">
        <v>389</v>
      </c>
      <c r="C346" s="36">
        <v>400</v>
      </c>
      <c r="D346" s="36">
        <v>337.08</v>
      </c>
      <c r="E346" s="36">
        <v>84.27</v>
      </c>
    </row>
    <row r="347" spans="1:5" x14ac:dyDescent="0.25">
      <c r="A347" s="83" t="s">
        <v>139</v>
      </c>
      <c r="B347" s="78"/>
      <c r="C347" s="32">
        <v>400</v>
      </c>
      <c r="D347" s="32">
        <v>337.08</v>
      </c>
      <c r="E347" s="32">
        <v>84.27</v>
      </c>
    </row>
    <row r="348" spans="1:5" x14ac:dyDescent="0.25">
      <c r="A348" s="83" t="s">
        <v>140</v>
      </c>
      <c r="B348" s="78"/>
      <c r="C348" s="32">
        <v>400</v>
      </c>
      <c r="D348" s="32">
        <v>337.08</v>
      </c>
      <c r="E348" s="32">
        <v>84.27</v>
      </c>
    </row>
    <row r="349" spans="1:5" x14ac:dyDescent="0.25">
      <c r="A349" s="37" t="s">
        <v>350</v>
      </c>
      <c r="B349" s="37" t="s">
        <v>351</v>
      </c>
      <c r="C349" s="16">
        <v>400</v>
      </c>
      <c r="D349" s="16">
        <v>337.08</v>
      </c>
      <c r="E349" s="16">
        <v>84.27</v>
      </c>
    </row>
    <row r="350" spans="1:5" x14ac:dyDescent="0.25">
      <c r="A350" s="38" t="s">
        <v>386</v>
      </c>
      <c r="B350" s="38" t="s">
        <v>387</v>
      </c>
      <c r="C350" s="19" t="s">
        <v>0</v>
      </c>
      <c r="D350" s="19">
        <v>337.08</v>
      </c>
      <c r="E350" s="19" t="s">
        <v>0</v>
      </c>
    </row>
    <row r="351" spans="1:5" x14ac:dyDescent="0.25">
      <c r="A351" s="35" t="s">
        <v>390</v>
      </c>
      <c r="B351" s="35" t="s">
        <v>391</v>
      </c>
      <c r="C351" s="36">
        <v>5810</v>
      </c>
      <c r="D351" s="36">
        <v>5356.9</v>
      </c>
      <c r="E351" s="36">
        <v>92.2</v>
      </c>
    </row>
    <row r="352" spans="1:5" x14ac:dyDescent="0.25">
      <c r="A352" s="83" t="s">
        <v>139</v>
      </c>
      <c r="B352" s="78"/>
      <c r="C352" s="32">
        <v>5810</v>
      </c>
      <c r="D352" s="32">
        <v>5356.9</v>
      </c>
      <c r="E352" s="32">
        <v>92.2</v>
      </c>
    </row>
    <row r="353" spans="1:5" x14ac:dyDescent="0.25">
      <c r="A353" s="83" t="s">
        <v>140</v>
      </c>
      <c r="B353" s="78"/>
      <c r="C353" s="32">
        <v>5810</v>
      </c>
      <c r="D353" s="32">
        <v>5356.9</v>
      </c>
      <c r="E353" s="32">
        <v>92.2</v>
      </c>
    </row>
    <row r="354" spans="1:5" x14ac:dyDescent="0.25">
      <c r="A354" s="37" t="s">
        <v>350</v>
      </c>
      <c r="B354" s="37" t="s">
        <v>351</v>
      </c>
      <c r="C354" s="16">
        <v>5810</v>
      </c>
      <c r="D354" s="16">
        <v>5356.9</v>
      </c>
      <c r="E354" s="16">
        <v>92.2</v>
      </c>
    </row>
    <row r="355" spans="1:5" x14ac:dyDescent="0.25">
      <c r="A355" s="38" t="s">
        <v>386</v>
      </c>
      <c r="B355" s="38" t="s">
        <v>387</v>
      </c>
      <c r="C355" s="19" t="s">
        <v>0</v>
      </c>
      <c r="D355" s="19">
        <v>5356.9</v>
      </c>
      <c r="E355" s="19" t="s">
        <v>0</v>
      </c>
    </row>
    <row r="356" spans="1:5" x14ac:dyDescent="0.25">
      <c r="A356" s="35" t="s">
        <v>392</v>
      </c>
      <c r="B356" s="35" t="s">
        <v>393</v>
      </c>
      <c r="C356" s="36">
        <v>29025</v>
      </c>
      <c r="D356" s="36">
        <v>26708.799999999999</v>
      </c>
      <c r="E356" s="36">
        <v>92.02</v>
      </c>
    </row>
    <row r="357" spans="1:5" x14ac:dyDescent="0.25">
      <c r="A357" s="83" t="s">
        <v>139</v>
      </c>
      <c r="B357" s="78"/>
      <c r="C357" s="32">
        <v>29025</v>
      </c>
      <c r="D357" s="32">
        <v>26708.799999999999</v>
      </c>
      <c r="E357" s="32">
        <v>92.02</v>
      </c>
    </row>
    <row r="358" spans="1:5" x14ac:dyDescent="0.25">
      <c r="A358" s="83" t="s">
        <v>140</v>
      </c>
      <c r="B358" s="78"/>
      <c r="C358" s="32">
        <v>29025</v>
      </c>
      <c r="D358" s="32">
        <v>26708.799999999999</v>
      </c>
      <c r="E358" s="32">
        <v>92.02</v>
      </c>
    </row>
    <row r="359" spans="1:5" x14ac:dyDescent="0.25">
      <c r="A359" s="37" t="s">
        <v>350</v>
      </c>
      <c r="B359" s="37" t="s">
        <v>351</v>
      </c>
      <c r="C359" s="16">
        <v>29025</v>
      </c>
      <c r="D359" s="16">
        <v>26708.799999999999</v>
      </c>
      <c r="E359" s="16">
        <v>92.02</v>
      </c>
    </row>
    <row r="360" spans="1:5" x14ac:dyDescent="0.25">
      <c r="A360" s="38" t="s">
        <v>352</v>
      </c>
      <c r="B360" s="38" t="s">
        <v>353</v>
      </c>
      <c r="C360" s="19" t="s">
        <v>0</v>
      </c>
      <c r="D360" s="19">
        <v>24235</v>
      </c>
      <c r="E360" s="19" t="s">
        <v>0</v>
      </c>
    </row>
    <row r="361" spans="1:5" x14ac:dyDescent="0.25">
      <c r="A361" s="38" t="s">
        <v>386</v>
      </c>
      <c r="B361" s="38" t="s">
        <v>387</v>
      </c>
      <c r="C361" s="19" t="s">
        <v>0</v>
      </c>
      <c r="D361" s="19">
        <v>2473.8000000000002</v>
      </c>
      <c r="E361" s="19" t="s">
        <v>0</v>
      </c>
    </row>
    <row r="362" spans="1:5" x14ac:dyDescent="0.25">
      <c r="A362" s="35" t="s">
        <v>394</v>
      </c>
      <c r="B362" s="35" t="s">
        <v>395</v>
      </c>
      <c r="C362" s="36">
        <v>13400</v>
      </c>
      <c r="D362" s="36">
        <v>12399.36</v>
      </c>
      <c r="E362" s="36">
        <v>92.53</v>
      </c>
    </row>
    <row r="363" spans="1:5" x14ac:dyDescent="0.25">
      <c r="A363" s="83" t="s">
        <v>139</v>
      </c>
      <c r="B363" s="78"/>
      <c r="C363" s="32">
        <v>13400</v>
      </c>
      <c r="D363" s="32">
        <v>12399.36</v>
      </c>
      <c r="E363" s="32">
        <v>92.53</v>
      </c>
    </row>
    <row r="364" spans="1:5" x14ac:dyDescent="0.25">
      <c r="A364" s="83" t="s">
        <v>140</v>
      </c>
      <c r="B364" s="78"/>
      <c r="C364" s="32">
        <v>13400</v>
      </c>
      <c r="D364" s="32">
        <v>12399.36</v>
      </c>
      <c r="E364" s="32">
        <v>92.53</v>
      </c>
    </row>
    <row r="365" spans="1:5" x14ac:dyDescent="0.25">
      <c r="A365" s="37" t="s">
        <v>350</v>
      </c>
      <c r="B365" s="37" t="s">
        <v>351</v>
      </c>
      <c r="C365" s="16">
        <v>13400</v>
      </c>
      <c r="D365" s="16">
        <v>12399.36</v>
      </c>
      <c r="E365" s="16">
        <v>92.53</v>
      </c>
    </row>
    <row r="366" spans="1:5" x14ac:dyDescent="0.25">
      <c r="A366" s="38" t="s">
        <v>352</v>
      </c>
      <c r="B366" s="38" t="s">
        <v>353</v>
      </c>
      <c r="C366" s="19" t="s">
        <v>0</v>
      </c>
      <c r="D366" s="19">
        <v>5870</v>
      </c>
      <c r="E366" s="19" t="s">
        <v>0</v>
      </c>
    </row>
    <row r="367" spans="1:5" x14ac:dyDescent="0.25">
      <c r="A367" s="38" t="s">
        <v>386</v>
      </c>
      <c r="B367" s="38" t="s">
        <v>387</v>
      </c>
      <c r="C367" s="19" t="s">
        <v>0</v>
      </c>
      <c r="D367" s="19">
        <v>6529.36</v>
      </c>
      <c r="E367" s="19" t="s">
        <v>0</v>
      </c>
    </row>
    <row r="368" spans="1:5" x14ac:dyDescent="0.25">
      <c r="A368" s="35" t="s">
        <v>396</v>
      </c>
      <c r="B368" s="35" t="s">
        <v>397</v>
      </c>
      <c r="C368" s="36">
        <v>5050</v>
      </c>
      <c r="D368" s="36">
        <v>5050</v>
      </c>
      <c r="E368" s="36">
        <v>100</v>
      </c>
    </row>
    <row r="369" spans="1:5" x14ac:dyDescent="0.25">
      <c r="A369" s="83" t="s">
        <v>139</v>
      </c>
      <c r="B369" s="78"/>
      <c r="C369" s="32">
        <v>5050</v>
      </c>
      <c r="D369" s="32">
        <v>5050</v>
      </c>
      <c r="E369" s="32">
        <v>100</v>
      </c>
    </row>
    <row r="370" spans="1:5" x14ac:dyDescent="0.25">
      <c r="A370" s="83" t="s">
        <v>140</v>
      </c>
      <c r="B370" s="78"/>
      <c r="C370" s="32">
        <v>5050</v>
      </c>
      <c r="D370" s="32">
        <v>5050</v>
      </c>
      <c r="E370" s="32">
        <v>100</v>
      </c>
    </row>
    <row r="371" spans="1:5" x14ac:dyDescent="0.25">
      <c r="A371" s="37" t="s">
        <v>334</v>
      </c>
      <c r="B371" s="37" t="s">
        <v>335</v>
      </c>
      <c r="C371" s="16">
        <v>5050</v>
      </c>
      <c r="D371" s="16">
        <v>5050</v>
      </c>
      <c r="E371" s="16">
        <v>100</v>
      </c>
    </row>
    <row r="372" spans="1:5" x14ac:dyDescent="0.25">
      <c r="A372" s="38" t="s">
        <v>336</v>
      </c>
      <c r="B372" s="38" t="s">
        <v>337</v>
      </c>
      <c r="C372" s="19" t="s">
        <v>0</v>
      </c>
      <c r="D372" s="19">
        <v>50</v>
      </c>
      <c r="E372" s="19" t="s">
        <v>0</v>
      </c>
    </row>
    <row r="373" spans="1:5" x14ac:dyDescent="0.25">
      <c r="A373" s="38" t="s">
        <v>338</v>
      </c>
      <c r="B373" s="38" t="s">
        <v>339</v>
      </c>
      <c r="C373" s="19" t="s">
        <v>0</v>
      </c>
      <c r="D373" s="19">
        <v>5000</v>
      </c>
      <c r="E373" s="19" t="s">
        <v>0</v>
      </c>
    </row>
    <row r="374" spans="1:5" x14ac:dyDescent="0.25">
      <c r="A374" s="33" t="s">
        <v>398</v>
      </c>
      <c r="B374" s="33" t="s">
        <v>399</v>
      </c>
      <c r="C374" s="34">
        <v>234950</v>
      </c>
      <c r="D374" s="34">
        <v>233232.24</v>
      </c>
      <c r="E374" s="34">
        <v>99.27</v>
      </c>
    </row>
    <row r="375" spans="1:5" x14ac:dyDescent="0.25">
      <c r="A375" s="35" t="s">
        <v>400</v>
      </c>
      <c r="B375" s="35" t="s">
        <v>401</v>
      </c>
      <c r="C375" s="36">
        <v>171950</v>
      </c>
      <c r="D375" s="36">
        <v>170428.1</v>
      </c>
      <c r="E375" s="36">
        <v>99.11</v>
      </c>
    </row>
    <row r="376" spans="1:5" x14ac:dyDescent="0.25">
      <c r="A376" s="83" t="s">
        <v>139</v>
      </c>
      <c r="B376" s="78"/>
      <c r="C376" s="32">
        <v>35935</v>
      </c>
      <c r="D376" s="32">
        <v>34416.1</v>
      </c>
      <c r="E376" s="32">
        <v>95.77</v>
      </c>
    </row>
    <row r="377" spans="1:5" x14ac:dyDescent="0.25">
      <c r="A377" s="83" t="s">
        <v>140</v>
      </c>
      <c r="B377" s="78"/>
      <c r="C377" s="32">
        <v>35935</v>
      </c>
      <c r="D377" s="32">
        <v>34416.1</v>
      </c>
      <c r="E377" s="32">
        <v>95.77</v>
      </c>
    </row>
    <row r="378" spans="1:5" x14ac:dyDescent="0.25">
      <c r="A378" s="37" t="s">
        <v>334</v>
      </c>
      <c r="B378" s="37" t="s">
        <v>335</v>
      </c>
      <c r="C378" s="16">
        <v>5360</v>
      </c>
      <c r="D378" s="16">
        <v>3858.4</v>
      </c>
      <c r="E378" s="16">
        <v>71.989999999999995</v>
      </c>
    </row>
    <row r="379" spans="1:5" x14ac:dyDescent="0.25">
      <c r="A379" s="38" t="s">
        <v>336</v>
      </c>
      <c r="B379" s="38" t="s">
        <v>337</v>
      </c>
      <c r="C379" s="19" t="s">
        <v>0</v>
      </c>
      <c r="D379" s="19">
        <v>1895</v>
      </c>
      <c r="E379" s="19" t="s">
        <v>0</v>
      </c>
    </row>
    <row r="380" spans="1:5" x14ac:dyDescent="0.25">
      <c r="A380" s="38" t="s">
        <v>338</v>
      </c>
      <c r="B380" s="38" t="s">
        <v>339</v>
      </c>
      <c r="C380" s="19" t="s">
        <v>0</v>
      </c>
      <c r="D380" s="19">
        <v>1963.4</v>
      </c>
      <c r="E380" s="19" t="s">
        <v>0</v>
      </c>
    </row>
    <row r="381" spans="1:5" x14ac:dyDescent="0.25">
      <c r="A381" s="37" t="s">
        <v>350</v>
      </c>
      <c r="B381" s="37" t="s">
        <v>351</v>
      </c>
      <c r="C381" s="16">
        <v>1920</v>
      </c>
      <c r="D381" s="16">
        <v>1916.1</v>
      </c>
      <c r="E381" s="16">
        <v>99.8</v>
      </c>
    </row>
    <row r="382" spans="1:5" x14ac:dyDescent="0.25">
      <c r="A382" s="38" t="s">
        <v>386</v>
      </c>
      <c r="B382" s="38" t="s">
        <v>387</v>
      </c>
      <c r="C382" s="19" t="s">
        <v>0</v>
      </c>
      <c r="D382" s="19">
        <v>1916.1</v>
      </c>
      <c r="E382" s="19" t="s">
        <v>0</v>
      </c>
    </row>
    <row r="383" spans="1:5" x14ac:dyDescent="0.25">
      <c r="A383" s="37" t="s">
        <v>232</v>
      </c>
      <c r="B383" s="37" t="s">
        <v>233</v>
      </c>
      <c r="C383" s="16">
        <v>28655</v>
      </c>
      <c r="D383" s="16">
        <v>28641.599999999999</v>
      </c>
      <c r="E383" s="16">
        <v>99.95</v>
      </c>
    </row>
    <row r="384" spans="1:5" x14ac:dyDescent="0.25">
      <c r="A384" s="38" t="s">
        <v>234</v>
      </c>
      <c r="B384" s="38" t="s">
        <v>235</v>
      </c>
      <c r="C384" s="19" t="s">
        <v>0</v>
      </c>
      <c r="D384" s="19">
        <v>28641.599999999999</v>
      </c>
      <c r="E384" s="19" t="s">
        <v>0</v>
      </c>
    </row>
    <row r="385" spans="1:5" x14ac:dyDescent="0.25">
      <c r="A385" s="83" t="s">
        <v>141</v>
      </c>
      <c r="B385" s="78"/>
      <c r="C385" s="32">
        <v>136015</v>
      </c>
      <c r="D385" s="32">
        <v>136012</v>
      </c>
      <c r="E385" s="32">
        <v>100</v>
      </c>
    </row>
    <row r="386" spans="1:5" x14ac:dyDescent="0.25">
      <c r="A386" s="83" t="s">
        <v>142</v>
      </c>
      <c r="B386" s="78"/>
      <c r="C386" s="32">
        <v>136015</v>
      </c>
      <c r="D386" s="32">
        <v>136012</v>
      </c>
      <c r="E386" s="32">
        <v>100</v>
      </c>
    </row>
    <row r="387" spans="1:5" x14ac:dyDescent="0.25">
      <c r="A387" s="37" t="s">
        <v>334</v>
      </c>
      <c r="B387" s="37" t="s">
        <v>335</v>
      </c>
      <c r="C387" s="16">
        <v>136015</v>
      </c>
      <c r="D387" s="16">
        <v>136012</v>
      </c>
      <c r="E387" s="16">
        <v>100</v>
      </c>
    </row>
    <row r="388" spans="1:5" x14ac:dyDescent="0.25">
      <c r="A388" s="38" t="s">
        <v>336</v>
      </c>
      <c r="B388" s="38" t="s">
        <v>337</v>
      </c>
      <c r="C388" s="19" t="s">
        <v>0</v>
      </c>
      <c r="D388" s="19">
        <v>136012</v>
      </c>
      <c r="E388" s="19" t="s">
        <v>0</v>
      </c>
    </row>
    <row r="389" spans="1:5" x14ac:dyDescent="0.25">
      <c r="A389" s="35" t="s">
        <v>402</v>
      </c>
      <c r="B389" s="35" t="s">
        <v>403</v>
      </c>
      <c r="C389" s="36">
        <v>63000</v>
      </c>
      <c r="D389" s="36">
        <v>62804.14</v>
      </c>
      <c r="E389" s="36">
        <v>99.69</v>
      </c>
    </row>
    <row r="390" spans="1:5" x14ac:dyDescent="0.25">
      <c r="A390" s="83" t="s">
        <v>139</v>
      </c>
      <c r="B390" s="78"/>
      <c r="C390" s="32">
        <v>63000</v>
      </c>
      <c r="D390" s="32">
        <v>62804.14</v>
      </c>
      <c r="E390" s="32">
        <v>99.69</v>
      </c>
    </row>
    <row r="391" spans="1:5" x14ac:dyDescent="0.25">
      <c r="A391" s="83" t="s">
        <v>140</v>
      </c>
      <c r="B391" s="78"/>
      <c r="C391" s="32">
        <v>63000</v>
      </c>
      <c r="D391" s="32">
        <v>62804.14</v>
      </c>
      <c r="E391" s="32">
        <v>99.69</v>
      </c>
    </row>
    <row r="392" spans="1:5" x14ac:dyDescent="0.25">
      <c r="A392" s="37" t="s">
        <v>289</v>
      </c>
      <c r="B392" s="37" t="s">
        <v>290</v>
      </c>
      <c r="C392" s="16">
        <v>63000</v>
      </c>
      <c r="D392" s="16">
        <v>62804.14</v>
      </c>
      <c r="E392" s="16">
        <v>99.69</v>
      </c>
    </row>
    <row r="393" spans="1:5" x14ac:dyDescent="0.25">
      <c r="A393" s="38" t="s">
        <v>404</v>
      </c>
      <c r="B393" s="38" t="s">
        <v>405</v>
      </c>
      <c r="C393" s="19" t="s">
        <v>0</v>
      </c>
      <c r="D393" s="19">
        <v>62804.14</v>
      </c>
      <c r="E393" s="19" t="s">
        <v>0</v>
      </c>
    </row>
    <row r="394" spans="1:5" x14ac:dyDescent="0.25">
      <c r="A394" s="33" t="s">
        <v>406</v>
      </c>
      <c r="B394" s="33" t="s">
        <v>407</v>
      </c>
      <c r="C394" s="34">
        <v>876005</v>
      </c>
      <c r="D394" s="34">
        <v>767033.9</v>
      </c>
      <c r="E394" s="34">
        <v>87.56</v>
      </c>
    </row>
    <row r="395" spans="1:5" x14ac:dyDescent="0.25">
      <c r="A395" s="35" t="s">
        <v>408</v>
      </c>
      <c r="B395" s="35" t="s">
        <v>409</v>
      </c>
      <c r="C395" s="36">
        <v>128540</v>
      </c>
      <c r="D395" s="36">
        <v>103681.71</v>
      </c>
      <c r="E395" s="36">
        <v>80.66</v>
      </c>
    </row>
    <row r="396" spans="1:5" x14ac:dyDescent="0.25">
      <c r="A396" s="83" t="s">
        <v>141</v>
      </c>
      <c r="B396" s="78"/>
      <c r="C396" s="32">
        <v>128540</v>
      </c>
      <c r="D396" s="32">
        <v>103681.71</v>
      </c>
      <c r="E396" s="32">
        <v>80.66</v>
      </c>
    </row>
    <row r="397" spans="1:5" x14ac:dyDescent="0.25">
      <c r="A397" s="83" t="s">
        <v>144</v>
      </c>
      <c r="B397" s="78"/>
      <c r="C397" s="32">
        <v>98940</v>
      </c>
      <c r="D397" s="32">
        <v>74081.710000000006</v>
      </c>
      <c r="E397" s="32">
        <v>74.88</v>
      </c>
    </row>
    <row r="398" spans="1:5" x14ac:dyDescent="0.25">
      <c r="A398" s="37" t="s">
        <v>198</v>
      </c>
      <c r="B398" s="37" t="s">
        <v>199</v>
      </c>
      <c r="C398" s="16">
        <v>98940</v>
      </c>
      <c r="D398" s="16">
        <v>74081.710000000006</v>
      </c>
      <c r="E398" s="16">
        <v>74.88</v>
      </c>
    </row>
    <row r="399" spans="1:5" x14ac:dyDescent="0.25">
      <c r="A399" s="38" t="s">
        <v>265</v>
      </c>
      <c r="B399" s="38" t="s">
        <v>266</v>
      </c>
      <c r="C399" s="19" t="s">
        <v>0</v>
      </c>
      <c r="D399" s="19">
        <v>74081.710000000006</v>
      </c>
      <c r="E399" s="19" t="s">
        <v>0</v>
      </c>
    </row>
    <row r="400" spans="1:5" x14ac:dyDescent="0.25">
      <c r="A400" s="83" t="s">
        <v>146</v>
      </c>
      <c r="B400" s="78"/>
      <c r="C400" s="32">
        <v>16600</v>
      </c>
      <c r="D400" s="32">
        <v>16600</v>
      </c>
      <c r="E400" s="32">
        <v>100</v>
      </c>
    </row>
    <row r="401" spans="1:5" x14ac:dyDescent="0.25">
      <c r="A401" s="37" t="s">
        <v>198</v>
      </c>
      <c r="B401" s="37" t="s">
        <v>199</v>
      </c>
      <c r="C401" s="16">
        <v>16600</v>
      </c>
      <c r="D401" s="16">
        <v>16600</v>
      </c>
      <c r="E401" s="16">
        <v>100</v>
      </c>
    </row>
    <row r="402" spans="1:5" x14ac:dyDescent="0.25">
      <c r="A402" s="38" t="s">
        <v>265</v>
      </c>
      <c r="B402" s="38" t="s">
        <v>266</v>
      </c>
      <c r="C402" s="19" t="s">
        <v>0</v>
      </c>
      <c r="D402" s="19">
        <v>16600</v>
      </c>
      <c r="E402" s="19" t="s">
        <v>0</v>
      </c>
    </row>
    <row r="403" spans="1:5" x14ac:dyDescent="0.25">
      <c r="A403" s="83" t="s">
        <v>147</v>
      </c>
      <c r="B403" s="78"/>
      <c r="C403" s="32">
        <v>13000</v>
      </c>
      <c r="D403" s="32">
        <v>13000</v>
      </c>
      <c r="E403" s="32">
        <v>100</v>
      </c>
    </row>
    <row r="404" spans="1:5" x14ac:dyDescent="0.25">
      <c r="A404" s="37" t="s">
        <v>198</v>
      </c>
      <c r="B404" s="37" t="s">
        <v>199</v>
      </c>
      <c r="C404" s="16">
        <v>13000</v>
      </c>
      <c r="D404" s="16">
        <v>13000</v>
      </c>
      <c r="E404" s="16">
        <v>100</v>
      </c>
    </row>
    <row r="405" spans="1:5" x14ac:dyDescent="0.25">
      <c r="A405" s="38" t="s">
        <v>265</v>
      </c>
      <c r="B405" s="38" t="s">
        <v>266</v>
      </c>
      <c r="C405" s="19" t="s">
        <v>0</v>
      </c>
      <c r="D405" s="19">
        <v>13000</v>
      </c>
      <c r="E405" s="19" t="s">
        <v>0</v>
      </c>
    </row>
    <row r="406" spans="1:5" x14ac:dyDescent="0.25">
      <c r="A406" s="35" t="s">
        <v>410</v>
      </c>
      <c r="B406" s="35" t="s">
        <v>411</v>
      </c>
      <c r="C406" s="36">
        <v>17300</v>
      </c>
      <c r="D406" s="36">
        <v>15339.48</v>
      </c>
      <c r="E406" s="36">
        <v>88.67</v>
      </c>
    </row>
    <row r="407" spans="1:5" x14ac:dyDescent="0.25">
      <c r="A407" s="83" t="s">
        <v>141</v>
      </c>
      <c r="B407" s="78"/>
      <c r="C407" s="32">
        <v>17300</v>
      </c>
      <c r="D407" s="32">
        <v>15339.48</v>
      </c>
      <c r="E407" s="32">
        <v>88.67</v>
      </c>
    </row>
    <row r="408" spans="1:5" x14ac:dyDescent="0.25">
      <c r="A408" s="83" t="s">
        <v>144</v>
      </c>
      <c r="B408" s="78"/>
      <c r="C408" s="32">
        <v>17300</v>
      </c>
      <c r="D408" s="32">
        <v>15339.48</v>
      </c>
      <c r="E408" s="32">
        <v>88.67</v>
      </c>
    </row>
    <row r="409" spans="1:5" x14ac:dyDescent="0.25">
      <c r="A409" s="37" t="s">
        <v>198</v>
      </c>
      <c r="B409" s="37" t="s">
        <v>199</v>
      </c>
      <c r="C409" s="16">
        <v>17300</v>
      </c>
      <c r="D409" s="16">
        <v>15339.48</v>
      </c>
      <c r="E409" s="16">
        <v>88.67</v>
      </c>
    </row>
    <row r="410" spans="1:5" x14ac:dyDescent="0.25">
      <c r="A410" s="38" t="s">
        <v>267</v>
      </c>
      <c r="B410" s="38" t="s">
        <v>268</v>
      </c>
      <c r="C410" s="19" t="s">
        <v>0</v>
      </c>
      <c r="D410" s="19">
        <v>15339.48</v>
      </c>
      <c r="E410" s="19" t="s">
        <v>0</v>
      </c>
    </row>
    <row r="411" spans="1:5" x14ac:dyDescent="0.25">
      <c r="A411" s="35" t="s">
        <v>412</v>
      </c>
      <c r="B411" s="35" t="s">
        <v>413</v>
      </c>
      <c r="C411" s="36">
        <v>90655</v>
      </c>
      <c r="D411" s="36">
        <v>82595.23</v>
      </c>
      <c r="E411" s="36">
        <v>91.11</v>
      </c>
    </row>
    <row r="412" spans="1:5" x14ac:dyDescent="0.25">
      <c r="A412" s="83" t="s">
        <v>141</v>
      </c>
      <c r="B412" s="78"/>
      <c r="C412" s="32">
        <v>90655</v>
      </c>
      <c r="D412" s="32">
        <v>82595.23</v>
      </c>
      <c r="E412" s="32">
        <v>91.11</v>
      </c>
    </row>
    <row r="413" spans="1:5" x14ac:dyDescent="0.25">
      <c r="A413" s="83" t="s">
        <v>144</v>
      </c>
      <c r="B413" s="78"/>
      <c r="C413" s="32">
        <v>21027</v>
      </c>
      <c r="D413" s="32">
        <v>21015.599999999999</v>
      </c>
      <c r="E413" s="32">
        <v>99.95</v>
      </c>
    </row>
    <row r="414" spans="1:5" x14ac:dyDescent="0.25">
      <c r="A414" s="37" t="s">
        <v>198</v>
      </c>
      <c r="B414" s="37" t="s">
        <v>199</v>
      </c>
      <c r="C414" s="16">
        <v>21027</v>
      </c>
      <c r="D414" s="16">
        <v>21015.599999999999</v>
      </c>
      <c r="E414" s="16">
        <v>99.95</v>
      </c>
    </row>
    <row r="415" spans="1:5" x14ac:dyDescent="0.25">
      <c r="A415" s="38" t="s">
        <v>267</v>
      </c>
      <c r="B415" s="38" t="s">
        <v>268</v>
      </c>
      <c r="C415" s="19" t="s">
        <v>0</v>
      </c>
      <c r="D415" s="19">
        <v>21015.599999999999</v>
      </c>
      <c r="E415" s="19" t="s">
        <v>0</v>
      </c>
    </row>
    <row r="416" spans="1:5" x14ac:dyDescent="0.25">
      <c r="A416" s="83" t="s">
        <v>145</v>
      </c>
      <c r="B416" s="78"/>
      <c r="C416" s="32">
        <v>67334</v>
      </c>
      <c r="D416" s="32">
        <v>59285.63</v>
      </c>
      <c r="E416" s="32">
        <v>88.05</v>
      </c>
    </row>
    <row r="417" spans="1:5" x14ac:dyDescent="0.25">
      <c r="A417" s="37" t="s">
        <v>198</v>
      </c>
      <c r="B417" s="37" t="s">
        <v>199</v>
      </c>
      <c r="C417" s="16">
        <v>67334</v>
      </c>
      <c r="D417" s="16">
        <v>59285.63</v>
      </c>
      <c r="E417" s="16">
        <v>88.05</v>
      </c>
    </row>
    <row r="418" spans="1:5" x14ac:dyDescent="0.25">
      <c r="A418" s="38" t="s">
        <v>265</v>
      </c>
      <c r="B418" s="38" t="s">
        <v>266</v>
      </c>
      <c r="C418" s="19" t="s">
        <v>0</v>
      </c>
      <c r="D418" s="19">
        <v>20316.88</v>
      </c>
      <c r="E418" s="19" t="s">
        <v>0</v>
      </c>
    </row>
    <row r="419" spans="1:5" x14ac:dyDescent="0.25">
      <c r="A419" s="38" t="s">
        <v>267</v>
      </c>
      <c r="B419" s="38" t="s">
        <v>268</v>
      </c>
      <c r="C419" s="19" t="s">
        <v>0</v>
      </c>
      <c r="D419" s="19">
        <v>38968.75</v>
      </c>
      <c r="E419" s="19" t="s">
        <v>0</v>
      </c>
    </row>
    <row r="420" spans="1:5" x14ac:dyDescent="0.25">
      <c r="A420" s="83" t="s">
        <v>147</v>
      </c>
      <c r="B420" s="78"/>
      <c r="C420" s="32">
        <v>2294</v>
      </c>
      <c r="D420" s="32">
        <v>2294</v>
      </c>
      <c r="E420" s="32">
        <v>100</v>
      </c>
    </row>
    <row r="421" spans="1:5" x14ac:dyDescent="0.25">
      <c r="A421" s="37" t="s">
        <v>198</v>
      </c>
      <c r="B421" s="37" t="s">
        <v>199</v>
      </c>
      <c r="C421" s="16">
        <v>2294</v>
      </c>
      <c r="D421" s="16">
        <v>2294</v>
      </c>
      <c r="E421" s="16">
        <v>100</v>
      </c>
    </row>
    <row r="422" spans="1:5" x14ac:dyDescent="0.25">
      <c r="A422" s="38" t="s">
        <v>267</v>
      </c>
      <c r="B422" s="38" t="s">
        <v>268</v>
      </c>
      <c r="C422" s="19" t="s">
        <v>0</v>
      </c>
      <c r="D422" s="19">
        <v>2294</v>
      </c>
      <c r="E422" s="19" t="s">
        <v>0</v>
      </c>
    </row>
    <row r="423" spans="1:5" x14ac:dyDescent="0.25">
      <c r="A423" s="35" t="s">
        <v>414</v>
      </c>
      <c r="B423" s="35" t="s">
        <v>415</v>
      </c>
      <c r="C423" s="36">
        <v>11800</v>
      </c>
      <c r="D423" s="36">
        <v>11790.7</v>
      </c>
      <c r="E423" s="36">
        <v>99.92</v>
      </c>
    </row>
    <row r="424" spans="1:5" x14ac:dyDescent="0.25">
      <c r="A424" s="83" t="s">
        <v>141</v>
      </c>
      <c r="B424" s="78"/>
      <c r="C424" s="32">
        <v>11800</v>
      </c>
      <c r="D424" s="32">
        <v>11790.7</v>
      </c>
      <c r="E424" s="32">
        <v>99.92</v>
      </c>
    </row>
    <row r="425" spans="1:5" x14ac:dyDescent="0.25">
      <c r="A425" s="83" t="s">
        <v>144</v>
      </c>
      <c r="B425" s="78"/>
      <c r="C425" s="32">
        <v>11800</v>
      </c>
      <c r="D425" s="32">
        <v>11790.7</v>
      </c>
      <c r="E425" s="32">
        <v>99.92</v>
      </c>
    </row>
    <row r="426" spans="1:5" x14ac:dyDescent="0.25">
      <c r="A426" s="37" t="s">
        <v>198</v>
      </c>
      <c r="B426" s="37" t="s">
        <v>199</v>
      </c>
      <c r="C426" s="16">
        <v>11800</v>
      </c>
      <c r="D426" s="16">
        <v>11790.7</v>
      </c>
      <c r="E426" s="16">
        <v>99.92</v>
      </c>
    </row>
    <row r="427" spans="1:5" x14ac:dyDescent="0.25">
      <c r="A427" s="38" t="s">
        <v>265</v>
      </c>
      <c r="B427" s="38" t="s">
        <v>266</v>
      </c>
      <c r="C427" s="19" t="s">
        <v>0</v>
      </c>
      <c r="D427" s="19">
        <v>11790.7</v>
      </c>
      <c r="E427" s="19" t="s">
        <v>0</v>
      </c>
    </row>
    <row r="428" spans="1:5" x14ac:dyDescent="0.25">
      <c r="A428" s="35" t="s">
        <v>416</v>
      </c>
      <c r="B428" s="35" t="s">
        <v>417</v>
      </c>
      <c r="C428" s="36">
        <v>329650</v>
      </c>
      <c r="D428" s="36">
        <v>316648.58</v>
      </c>
      <c r="E428" s="36">
        <v>96.06</v>
      </c>
    </row>
    <row r="429" spans="1:5" x14ac:dyDescent="0.25">
      <c r="A429" s="83" t="s">
        <v>141</v>
      </c>
      <c r="B429" s="78"/>
      <c r="C429" s="32">
        <v>329650</v>
      </c>
      <c r="D429" s="32">
        <v>316648.58</v>
      </c>
      <c r="E429" s="32">
        <v>96.06</v>
      </c>
    </row>
    <row r="430" spans="1:5" x14ac:dyDescent="0.25">
      <c r="A430" s="83" t="s">
        <v>142</v>
      </c>
      <c r="B430" s="78"/>
      <c r="C430" s="32">
        <v>259044</v>
      </c>
      <c r="D430" s="32">
        <v>246042.58</v>
      </c>
      <c r="E430" s="32">
        <v>94.98</v>
      </c>
    </row>
    <row r="431" spans="1:5" x14ac:dyDescent="0.25">
      <c r="A431" s="37" t="s">
        <v>198</v>
      </c>
      <c r="B431" s="37" t="s">
        <v>199</v>
      </c>
      <c r="C431" s="16">
        <v>259044</v>
      </c>
      <c r="D431" s="16">
        <v>246042.58</v>
      </c>
      <c r="E431" s="16">
        <v>94.98</v>
      </c>
    </row>
    <row r="432" spans="1:5" x14ac:dyDescent="0.25">
      <c r="A432" s="38" t="s">
        <v>267</v>
      </c>
      <c r="B432" s="38" t="s">
        <v>268</v>
      </c>
      <c r="C432" s="19" t="s">
        <v>0</v>
      </c>
      <c r="D432" s="19">
        <v>246042.58</v>
      </c>
      <c r="E432" s="19" t="s">
        <v>0</v>
      </c>
    </row>
    <row r="433" spans="1:5" x14ac:dyDescent="0.25">
      <c r="A433" s="83" t="s">
        <v>147</v>
      </c>
      <c r="B433" s="78"/>
      <c r="C433" s="32">
        <v>70606</v>
      </c>
      <c r="D433" s="32">
        <v>70606</v>
      </c>
      <c r="E433" s="32">
        <v>100</v>
      </c>
    </row>
    <row r="434" spans="1:5" x14ac:dyDescent="0.25">
      <c r="A434" s="37" t="s">
        <v>198</v>
      </c>
      <c r="B434" s="37" t="s">
        <v>199</v>
      </c>
      <c r="C434" s="16">
        <v>70606</v>
      </c>
      <c r="D434" s="16">
        <v>70606</v>
      </c>
      <c r="E434" s="16">
        <v>100</v>
      </c>
    </row>
    <row r="435" spans="1:5" x14ac:dyDescent="0.25">
      <c r="A435" s="38" t="s">
        <v>267</v>
      </c>
      <c r="B435" s="38" t="s">
        <v>268</v>
      </c>
      <c r="C435" s="19" t="s">
        <v>0</v>
      </c>
      <c r="D435" s="19">
        <v>70606</v>
      </c>
      <c r="E435" s="19" t="s">
        <v>0</v>
      </c>
    </row>
    <row r="436" spans="1:5" x14ac:dyDescent="0.25">
      <c r="A436" s="35" t="s">
        <v>418</v>
      </c>
      <c r="B436" s="35" t="s">
        <v>419</v>
      </c>
      <c r="C436" s="36">
        <v>31960</v>
      </c>
      <c r="D436" s="36">
        <v>25571.599999999999</v>
      </c>
      <c r="E436" s="36">
        <v>80.010000000000005</v>
      </c>
    </row>
    <row r="437" spans="1:5" x14ac:dyDescent="0.25">
      <c r="A437" s="83" t="s">
        <v>141</v>
      </c>
      <c r="B437" s="78"/>
      <c r="C437" s="32">
        <v>31960</v>
      </c>
      <c r="D437" s="32">
        <v>25571.599999999999</v>
      </c>
      <c r="E437" s="32">
        <v>80.010000000000005</v>
      </c>
    </row>
    <row r="438" spans="1:5" x14ac:dyDescent="0.25">
      <c r="A438" s="83" t="s">
        <v>142</v>
      </c>
      <c r="B438" s="78"/>
      <c r="C438" s="32">
        <v>9700</v>
      </c>
      <c r="D438" s="32">
        <v>9637.5</v>
      </c>
      <c r="E438" s="32">
        <v>99.36</v>
      </c>
    </row>
    <row r="439" spans="1:5" x14ac:dyDescent="0.25">
      <c r="A439" s="37" t="s">
        <v>198</v>
      </c>
      <c r="B439" s="37" t="s">
        <v>199</v>
      </c>
      <c r="C439" s="16">
        <v>9700</v>
      </c>
      <c r="D439" s="16">
        <v>9637.5</v>
      </c>
      <c r="E439" s="16">
        <v>99.36</v>
      </c>
    </row>
    <row r="440" spans="1:5" x14ac:dyDescent="0.25">
      <c r="A440" s="38" t="s">
        <v>267</v>
      </c>
      <c r="B440" s="38" t="s">
        <v>268</v>
      </c>
      <c r="C440" s="19" t="s">
        <v>0</v>
      </c>
      <c r="D440" s="19">
        <v>9637.5</v>
      </c>
      <c r="E440" s="19" t="s">
        <v>0</v>
      </c>
    </row>
    <row r="441" spans="1:5" x14ac:dyDescent="0.25">
      <c r="A441" s="83" t="s">
        <v>144</v>
      </c>
      <c r="B441" s="78"/>
      <c r="C441" s="32">
        <v>22260</v>
      </c>
      <c r="D441" s="32">
        <v>15934.1</v>
      </c>
      <c r="E441" s="32">
        <v>71.58</v>
      </c>
    </row>
    <row r="442" spans="1:5" x14ac:dyDescent="0.25">
      <c r="A442" s="37" t="s">
        <v>198</v>
      </c>
      <c r="B442" s="37" t="s">
        <v>199</v>
      </c>
      <c r="C442" s="16">
        <v>22260</v>
      </c>
      <c r="D442" s="16">
        <v>15934.1</v>
      </c>
      <c r="E442" s="16">
        <v>71.58</v>
      </c>
    </row>
    <row r="443" spans="1:5" x14ac:dyDescent="0.25">
      <c r="A443" s="38" t="s">
        <v>265</v>
      </c>
      <c r="B443" s="38" t="s">
        <v>266</v>
      </c>
      <c r="C443" s="19" t="s">
        <v>0</v>
      </c>
      <c r="D443" s="19">
        <v>4488.75</v>
      </c>
      <c r="E443" s="19" t="s">
        <v>0</v>
      </c>
    </row>
    <row r="444" spans="1:5" x14ac:dyDescent="0.25">
      <c r="A444" s="38" t="s">
        <v>267</v>
      </c>
      <c r="B444" s="38" t="s">
        <v>268</v>
      </c>
      <c r="C444" s="19" t="s">
        <v>0</v>
      </c>
      <c r="D444" s="19">
        <v>11445.35</v>
      </c>
      <c r="E444" s="19" t="s">
        <v>0</v>
      </c>
    </row>
    <row r="445" spans="1:5" x14ac:dyDescent="0.25">
      <c r="A445" s="35" t="s">
        <v>420</v>
      </c>
      <c r="B445" s="35" t="s">
        <v>421</v>
      </c>
      <c r="C445" s="36">
        <v>66250</v>
      </c>
      <c r="D445" s="36">
        <v>50024.83</v>
      </c>
      <c r="E445" s="36">
        <v>75.510000000000005</v>
      </c>
    </row>
    <row r="446" spans="1:5" x14ac:dyDescent="0.25">
      <c r="A446" s="83" t="s">
        <v>141</v>
      </c>
      <c r="B446" s="78"/>
      <c r="C446" s="32">
        <v>66250</v>
      </c>
      <c r="D446" s="32">
        <v>50024.83</v>
      </c>
      <c r="E446" s="32">
        <v>75.510000000000005</v>
      </c>
    </row>
    <row r="447" spans="1:5" x14ac:dyDescent="0.25">
      <c r="A447" s="83" t="s">
        <v>144</v>
      </c>
      <c r="B447" s="78"/>
      <c r="C447" s="32">
        <v>66250</v>
      </c>
      <c r="D447" s="32">
        <v>50024.83</v>
      </c>
      <c r="E447" s="32">
        <v>75.510000000000005</v>
      </c>
    </row>
    <row r="448" spans="1:5" x14ac:dyDescent="0.25">
      <c r="A448" s="37" t="s">
        <v>198</v>
      </c>
      <c r="B448" s="37" t="s">
        <v>199</v>
      </c>
      <c r="C448" s="16">
        <v>66250</v>
      </c>
      <c r="D448" s="16">
        <v>50024.83</v>
      </c>
      <c r="E448" s="16">
        <v>75.510000000000005</v>
      </c>
    </row>
    <row r="449" spans="1:5" x14ac:dyDescent="0.25">
      <c r="A449" s="38" t="s">
        <v>265</v>
      </c>
      <c r="B449" s="38" t="s">
        <v>266</v>
      </c>
      <c r="C449" s="19" t="s">
        <v>0</v>
      </c>
      <c r="D449" s="19">
        <v>29040.43</v>
      </c>
      <c r="E449" s="19" t="s">
        <v>0</v>
      </c>
    </row>
    <row r="450" spans="1:5" x14ac:dyDescent="0.25">
      <c r="A450" s="38" t="s">
        <v>267</v>
      </c>
      <c r="B450" s="38" t="s">
        <v>268</v>
      </c>
      <c r="C450" s="19" t="s">
        <v>0</v>
      </c>
      <c r="D450" s="19">
        <v>20984.400000000001</v>
      </c>
      <c r="E450" s="19" t="s">
        <v>0</v>
      </c>
    </row>
    <row r="451" spans="1:5" x14ac:dyDescent="0.25">
      <c r="A451" s="35" t="s">
        <v>422</v>
      </c>
      <c r="B451" s="35" t="s">
        <v>423</v>
      </c>
      <c r="C451" s="36">
        <v>3320</v>
      </c>
      <c r="D451" s="36">
        <v>3320</v>
      </c>
      <c r="E451" s="36">
        <v>100</v>
      </c>
    </row>
    <row r="452" spans="1:5" x14ac:dyDescent="0.25">
      <c r="A452" s="83" t="s">
        <v>141</v>
      </c>
      <c r="B452" s="78"/>
      <c r="C452" s="32">
        <v>3320</v>
      </c>
      <c r="D452" s="32">
        <v>3320</v>
      </c>
      <c r="E452" s="32">
        <v>100</v>
      </c>
    </row>
    <row r="453" spans="1:5" x14ac:dyDescent="0.25">
      <c r="A453" s="83" t="s">
        <v>144</v>
      </c>
      <c r="B453" s="78"/>
      <c r="C453" s="32">
        <v>3320</v>
      </c>
      <c r="D453" s="32">
        <v>3320</v>
      </c>
      <c r="E453" s="32">
        <v>100</v>
      </c>
    </row>
    <row r="454" spans="1:5" x14ac:dyDescent="0.25">
      <c r="A454" s="37" t="s">
        <v>198</v>
      </c>
      <c r="B454" s="37" t="s">
        <v>199</v>
      </c>
      <c r="C454" s="16">
        <v>3320</v>
      </c>
      <c r="D454" s="16">
        <v>3320</v>
      </c>
      <c r="E454" s="16">
        <v>100</v>
      </c>
    </row>
    <row r="455" spans="1:5" x14ac:dyDescent="0.25">
      <c r="A455" s="38" t="s">
        <v>267</v>
      </c>
      <c r="B455" s="38" t="s">
        <v>268</v>
      </c>
      <c r="C455" s="19" t="s">
        <v>0</v>
      </c>
      <c r="D455" s="19">
        <v>3320</v>
      </c>
      <c r="E455" s="19" t="s">
        <v>0</v>
      </c>
    </row>
    <row r="456" spans="1:5" x14ac:dyDescent="0.25">
      <c r="A456" s="35" t="s">
        <v>424</v>
      </c>
      <c r="B456" s="35" t="s">
        <v>425</v>
      </c>
      <c r="C456" s="36">
        <v>13950</v>
      </c>
      <c r="D456" s="36">
        <v>13928.4</v>
      </c>
      <c r="E456" s="36">
        <v>99.85</v>
      </c>
    </row>
    <row r="457" spans="1:5" x14ac:dyDescent="0.25">
      <c r="A457" s="83" t="s">
        <v>141</v>
      </c>
      <c r="B457" s="78"/>
      <c r="C457" s="32">
        <v>13950</v>
      </c>
      <c r="D457" s="32">
        <v>13928.4</v>
      </c>
      <c r="E457" s="32">
        <v>99.85</v>
      </c>
    </row>
    <row r="458" spans="1:5" x14ac:dyDescent="0.25">
      <c r="A458" s="83" t="s">
        <v>144</v>
      </c>
      <c r="B458" s="78"/>
      <c r="C458" s="32">
        <v>13950</v>
      </c>
      <c r="D458" s="32">
        <v>13928.4</v>
      </c>
      <c r="E458" s="32">
        <v>99.85</v>
      </c>
    </row>
    <row r="459" spans="1:5" x14ac:dyDescent="0.25">
      <c r="A459" s="37" t="s">
        <v>198</v>
      </c>
      <c r="B459" s="37" t="s">
        <v>199</v>
      </c>
      <c r="C459" s="16">
        <v>13950</v>
      </c>
      <c r="D459" s="16">
        <v>13928.4</v>
      </c>
      <c r="E459" s="16">
        <v>99.85</v>
      </c>
    </row>
    <row r="460" spans="1:5" x14ac:dyDescent="0.25">
      <c r="A460" s="38" t="s">
        <v>267</v>
      </c>
      <c r="B460" s="38" t="s">
        <v>268</v>
      </c>
      <c r="C460" s="19" t="s">
        <v>0</v>
      </c>
      <c r="D460" s="19">
        <v>13928.4</v>
      </c>
      <c r="E460" s="19" t="s">
        <v>0</v>
      </c>
    </row>
    <row r="461" spans="1:5" x14ac:dyDescent="0.25">
      <c r="A461" s="35" t="s">
        <v>426</v>
      </c>
      <c r="B461" s="35" t="s">
        <v>427</v>
      </c>
      <c r="C461" s="36">
        <v>72000</v>
      </c>
      <c r="D461" s="36">
        <v>71929.3</v>
      </c>
      <c r="E461" s="36">
        <v>99.9</v>
      </c>
    </row>
    <row r="462" spans="1:5" x14ac:dyDescent="0.25">
      <c r="A462" s="83" t="s">
        <v>141</v>
      </c>
      <c r="B462" s="78"/>
      <c r="C462" s="32">
        <v>72000</v>
      </c>
      <c r="D462" s="32">
        <v>71929.3</v>
      </c>
      <c r="E462" s="32">
        <v>99.9</v>
      </c>
    </row>
    <row r="463" spans="1:5" x14ac:dyDescent="0.25">
      <c r="A463" s="83" t="s">
        <v>144</v>
      </c>
      <c r="B463" s="78"/>
      <c r="C463" s="32">
        <v>72000</v>
      </c>
      <c r="D463" s="32">
        <v>71929.3</v>
      </c>
      <c r="E463" s="32">
        <v>99.9</v>
      </c>
    </row>
    <row r="464" spans="1:5" x14ac:dyDescent="0.25">
      <c r="A464" s="37" t="s">
        <v>198</v>
      </c>
      <c r="B464" s="37" t="s">
        <v>199</v>
      </c>
      <c r="C464" s="16">
        <v>72000</v>
      </c>
      <c r="D464" s="16">
        <v>71929.3</v>
      </c>
      <c r="E464" s="16">
        <v>99.9</v>
      </c>
    </row>
    <row r="465" spans="1:5" x14ac:dyDescent="0.25">
      <c r="A465" s="38" t="s">
        <v>267</v>
      </c>
      <c r="B465" s="38" t="s">
        <v>268</v>
      </c>
      <c r="C465" s="19" t="s">
        <v>0</v>
      </c>
      <c r="D465" s="19">
        <v>71929.3</v>
      </c>
      <c r="E465" s="19" t="s">
        <v>0</v>
      </c>
    </row>
    <row r="466" spans="1:5" x14ac:dyDescent="0.25">
      <c r="A466" s="35" t="s">
        <v>428</v>
      </c>
      <c r="B466" s="35" t="s">
        <v>429</v>
      </c>
      <c r="C466" s="36">
        <v>43200</v>
      </c>
      <c r="D466" s="36">
        <v>32943.760000000002</v>
      </c>
      <c r="E466" s="36">
        <v>76.260000000000005</v>
      </c>
    </row>
    <row r="467" spans="1:5" x14ac:dyDescent="0.25">
      <c r="A467" s="83" t="s">
        <v>141</v>
      </c>
      <c r="B467" s="78"/>
      <c r="C467" s="32">
        <v>43200</v>
      </c>
      <c r="D467" s="32">
        <v>32943.760000000002</v>
      </c>
      <c r="E467" s="32">
        <v>76.260000000000005</v>
      </c>
    </row>
    <row r="468" spans="1:5" x14ac:dyDescent="0.25">
      <c r="A468" s="83" t="s">
        <v>144</v>
      </c>
      <c r="B468" s="78"/>
      <c r="C468" s="32">
        <v>43200</v>
      </c>
      <c r="D468" s="32">
        <v>32943.760000000002</v>
      </c>
      <c r="E468" s="32">
        <v>76.260000000000005</v>
      </c>
    </row>
    <row r="469" spans="1:5" x14ac:dyDescent="0.25">
      <c r="A469" s="37" t="s">
        <v>198</v>
      </c>
      <c r="B469" s="37" t="s">
        <v>199</v>
      </c>
      <c r="C469" s="16">
        <v>43200</v>
      </c>
      <c r="D469" s="16">
        <v>32943.760000000002</v>
      </c>
      <c r="E469" s="16">
        <v>76.260000000000005</v>
      </c>
    </row>
    <row r="470" spans="1:5" x14ac:dyDescent="0.25">
      <c r="A470" s="38" t="s">
        <v>265</v>
      </c>
      <c r="B470" s="38" t="s">
        <v>266</v>
      </c>
      <c r="C470" s="19" t="s">
        <v>0</v>
      </c>
      <c r="D470" s="19">
        <v>32943.760000000002</v>
      </c>
      <c r="E470" s="19" t="s">
        <v>0</v>
      </c>
    </row>
    <row r="471" spans="1:5" x14ac:dyDescent="0.25">
      <c r="A471" s="35" t="s">
        <v>430</v>
      </c>
      <c r="B471" s="35" t="s">
        <v>431</v>
      </c>
      <c r="C471" s="36">
        <v>55050</v>
      </c>
      <c r="D471" s="36">
        <v>29948.28</v>
      </c>
      <c r="E471" s="36">
        <v>54.4</v>
      </c>
    </row>
    <row r="472" spans="1:5" x14ac:dyDescent="0.25">
      <c r="A472" s="83" t="s">
        <v>141</v>
      </c>
      <c r="B472" s="78"/>
      <c r="C472" s="32">
        <v>55050</v>
      </c>
      <c r="D472" s="32">
        <v>29948.28</v>
      </c>
      <c r="E472" s="32">
        <v>54.4</v>
      </c>
    </row>
    <row r="473" spans="1:5" x14ac:dyDescent="0.25">
      <c r="A473" s="83" t="s">
        <v>144</v>
      </c>
      <c r="B473" s="78"/>
      <c r="C473" s="32">
        <v>55050</v>
      </c>
      <c r="D473" s="32">
        <v>29948.28</v>
      </c>
      <c r="E473" s="32">
        <v>54.4</v>
      </c>
    </row>
    <row r="474" spans="1:5" x14ac:dyDescent="0.25">
      <c r="A474" s="37" t="s">
        <v>198</v>
      </c>
      <c r="B474" s="37" t="s">
        <v>199</v>
      </c>
      <c r="C474" s="16">
        <v>55050</v>
      </c>
      <c r="D474" s="16">
        <v>29948.28</v>
      </c>
      <c r="E474" s="16">
        <v>54.4</v>
      </c>
    </row>
    <row r="475" spans="1:5" x14ac:dyDescent="0.25">
      <c r="A475" s="38" t="s">
        <v>259</v>
      </c>
      <c r="B475" s="38" t="s">
        <v>260</v>
      </c>
      <c r="C475" s="19" t="s">
        <v>0</v>
      </c>
      <c r="D475" s="19">
        <v>29948.28</v>
      </c>
      <c r="E475" s="19" t="s">
        <v>0</v>
      </c>
    </row>
    <row r="476" spans="1:5" x14ac:dyDescent="0.25">
      <c r="A476" s="35" t="s">
        <v>432</v>
      </c>
      <c r="B476" s="35" t="s">
        <v>433</v>
      </c>
      <c r="C476" s="36">
        <v>5000</v>
      </c>
      <c r="D476" s="36">
        <v>5125</v>
      </c>
      <c r="E476" s="36">
        <v>102.5</v>
      </c>
    </row>
    <row r="477" spans="1:5" x14ac:dyDescent="0.25">
      <c r="A477" s="83" t="s">
        <v>141</v>
      </c>
      <c r="B477" s="78"/>
      <c r="C477" s="32">
        <v>5000</v>
      </c>
      <c r="D477" s="32">
        <v>5125</v>
      </c>
      <c r="E477" s="32">
        <v>102.5</v>
      </c>
    </row>
    <row r="478" spans="1:5" x14ac:dyDescent="0.25">
      <c r="A478" s="83" t="s">
        <v>144</v>
      </c>
      <c r="B478" s="78"/>
      <c r="C478" s="32">
        <v>5000</v>
      </c>
      <c r="D478" s="32">
        <v>5125</v>
      </c>
      <c r="E478" s="32">
        <v>102.5</v>
      </c>
    </row>
    <row r="479" spans="1:5" x14ac:dyDescent="0.25">
      <c r="A479" s="37" t="s">
        <v>198</v>
      </c>
      <c r="B479" s="37" t="s">
        <v>199</v>
      </c>
      <c r="C479" s="16">
        <v>5000</v>
      </c>
      <c r="D479" s="16">
        <v>5125</v>
      </c>
      <c r="E479" s="16">
        <v>102.5</v>
      </c>
    </row>
    <row r="480" spans="1:5" x14ac:dyDescent="0.25">
      <c r="A480" s="38" t="s">
        <v>267</v>
      </c>
      <c r="B480" s="38" t="s">
        <v>268</v>
      </c>
      <c r="C480" s="19" t="s">
        <v>0</v>
      </c>
      <c r="D480" s="19">
        <v>5125</v>
      </c>
      <c r="E480" s="19" t="s">
        <v>0</v>
      </c>
    </row>
    <row r="481" spans="1:5" x14ac:dyDescent="0.25">
      <c r="A481" s="35" t="s">
        <v>434</v>
      </c>
      <c r="B481" s="35" t="s">
        <v>435</v>
      </c>
      <c r="C481" s="36">
        <v>7330</v>
      </c>
      <c r="D481" s="36">
        <v>4187.03</v>
      </c>
      <c r="E481" s="36">
        <v>57.12</v>
      </c>
    </row>
    <row r="482" spans="1:5" x14ac:dyDescent="0.25">
      <c r="A482" s="83" t="s">
        <v>141</v>
      </c>
      <c r="B482" s="78"/>
      <c r="C482" s="32">
        <v>7330</v>
      </c>
      <c r="D482" s="32">
        <v>4187.03</v>
      </c>
      <c r="E482" s="32">
        <v>57.12</v>
      </c>
    </row>
    <row r="483" spans="1:5" x14ac:dyDescent="0.25">
      <c r="A483" s="83" t="s">
        <v>144</v>
      </c>
      <c r="B483" s="78"/>
      <c r="C483" s="32">
        <v>7330</v>
      </c>
      <c r="D483" s="32">
        <v>4187.03</v>
      </c>
      <c r="E483" s="32">
        <v>57.12</v>
      </c>
    </row>
    <row r="484" spans="1:5" x14ac:dyDescent="0.25">
      <c r="A484" s="37" t="s">
        <v>198</v>
      </c>
      <c r="B484" s="37" t="s">
        <v>199</v>
      </c>
      <c r="C484" s="16">
        <v>7330</v>
      </c>
      <c r="D484" s="16">
        <v>4187.03</v>
      </c>
      <c r="E484" s="16">
        <v>57.12</v>
      </c>
    </row>
    <row r="485" spans="1:5" x14ac:dyDescent="0.25">
      <c r="A485" s="38" t="s">
        <v>269</v>
      </c>
      <c r="B485" s="38" t="s">
        <v>270</v>
      </c>
      <c r="C485" s="19" t="s">
        <v>0</v>
      </c>
      <c r="D485" s="19">
        <v>4187.03</v>
      </c>
      <c r="E485" s="19" t="s">
        <v>0</v>
      </c>
    </row>
    <row r="486" spans="1:5" x14ac:dyDescent="0.25">
      <c r="A486" s="33" t="s">
        <v>436</v>
      </c>
      <c r="B486" s="33" t="s">
        <v>437</v>
      </c>
      <c r="C486" s="34">
        <v>2503950</v>
      </c>
      <c r="D486" s="34">
        <v>1445649.73</v>
      </c>
      <c r="E486" s="34">
        <v>57.73</v>
      </c>
    </row>
    <row r="487" spans="1:5" x14ac:dyDescent="0.25">
      <c r="A487" s="35" t="s">
        <v>438</v>
      </c>
      <c r="B487" s="35" t="s">
        <v>439</v>
      </c>
      <c r="C487" s="36">
        <v>356650</v>
      </c>
      <c r="D487" s="36">
        <v>71239.44</v>
      </c>
      <c r="E487" s="36">
        <v>19.97</v>
      </c>
    </row>
    <row r="488" spans="1:5" x14ac:dyDescent="0.25">
      <c r="A488" s="83" t="s">
        <v>141</v>
      </c>
      <c r="B488" s="78"/>
      <c r="C488" s="32">
        <v>336650</v>
      </c>
      <c r="D488" s="32">
        <v>71239.44</v>
      </c>
      <c r="E488" s="32">
        <v>21.16</v>
      </c>
    </row>
    <row r="489" spans="1:5" x14ac:dyDescent="0.25">
      <c r="A489" s="83" t="s">
        <v>143</v>
      </c>
      <c r="B489" s="78"/>
      <c r="C489" s="32">
        <v>336650</v>
      </c>
      <c r="D489" s="32">
        <v>71239.44</v>
      </c>
      <c r="E489" s="32">
        <v>21.16</v>
      </c>
    </row>
    <row r="490" spans="1:5" x14ac:dyDescent="0.25">
      <c r="A490" s="37" t="s">
        <v>198</v>
      </c>
      <c r="B490" s="37" t="s">
        <v>199</v>
      </c>
      <c r="C490" s="16">
        <v>21300</v>
      </c>
      <c r="D490" s="16">
        <v>0</v>
      </c>
      <c r="E490" s="16">
        <v>0</v>
      </c>
    </row>
    <row r="491" spans="1:5" x14ac:dyDescent="0.25">
      <c r="A491" s="37" t="s">
        <v>285</v>
      </c>
      <c r="B491" s="37" t="s">
        <v>286</v>
      </c>
      <c r="C491" s="16">
        <v>155750</v>
      </c>
      <c r="D491" s="16">
        <v>0</v>
      </c>
      <c r="E491" s="16">
        <v>0</v>
      </c>
    </row>
    <row r="492" spans="1:5" x14ac:dyDescent="0.25">
      <c r="A492" s="37" t="s">
        <v>289</v>
      </c>
      <c r="B492" s="37" t="s">
        <v>290</v>
      </c>
      <c r="C492" s="16">
        <v>159600</v>
      </c>
      <c r="D492" s="16">
        <v>71239.44</v>
      </c>
      <c r="E492" s="16">
        <v>44.64</v>
      </c>
    </row>
    <row r="493" spans="1:5" x14ac:dyDescent="0.25">
      <c r="A493" s="38" t="s">
        <v>440</v>
      </c>
      <c r="B493" s="38" t="s">
        <v>441</v>
      </c>
      <c r="C493" s="19" t="s">
        <v>0</v>
      </c>
      <c r="D493" s="19">
        <v>71239.44</v>
      </c>
      <c r="E493" s="19" t="s">
        <v>0</v>
      </c>
    </row>
    <row r="494" spans="1:5" x14ac:dyDescent="0.25">
      <c r="A494" s="83" t="s">
        <v>154</v>
      </c>
      <c r="B494" s="78"/>
      <c r="C494" s="32">
        <v>20000</v>
      </c>
      <c r="D494" s="32">
        <v>0</v>
      </c>
      <c r="E494" s="32">
        <v>0</v>
      </c>
    </row>
    <row r="495" spans="1:5" x14ac:dyDescent="0.25">
      <c r="A495" s="83" t="s">
        <v>155</v>
      </c>
      <c r="B495" s="78"/>
      <c r="C495" s="32">
        <v>20000</v>
      </c>
      <c r="D495" s="32">
        <v>0</v>
      </c>
      <c r="E495" s="32">
        <v>0</v>
      </c>
    </row>
    <row r="496" spans="1:5" x14ac:dyDescent="0.25">
      <c r="A496" s="37" t="s">
        <v>285</v>
      </c>
      <c r="B496" s="37" t="s">
        <v>286</v>
      </c>
      <c r="C496" s="16">
        <v>20000</v>
      </c>
      <c r="D496" s="16">
        <v>0</v>
      </c>
      <c r="E496" s="16">
        <v>0</v>
      </c>
    </row>
    <row r="497" spans="1:5" x14ac:dyDescent="0.25">
      <c r="A497" s="35" t="s">
        <v>442</v>
      </c>
      <c r="B497" s="35" t="s">
        <v>443</v>
      </c>
      <c r="C497" s="36">
        <v>6000</v>
      </c>
      <c r="D497" s="36">
        <v>0</v>
      </c>
      <c r="E497" s="36">
        <v>0</v>
      </c>
    </row>
    <row r="498" spans="1:5" x14ac:dyDescent="0.25">
      <c r="A498" s="83" t="s">
        <v>141</v>
      </c>
      <c r="B498" s="78"/>
      <c r="C498" s="32">
        <v>6000</v>
      </c>
      <c r="D498" s="32">
        <v>0</v>
      </c>
      <c r="E498" s="32">
        <v>0</v>
      </c>
    </row>
    <row r="499" spans="1:5" x14ac:dyDescent="0.25">
      <c r="A499" s="83" t="s">
        <v>143</v>
      </c>
      <c r="B499" s="78"/>
      <c r="C499" s="32">
        <v>6000</v>
      </c>
      <c r="D499" s="32">
        <v>0</v>
      </c>
      <c r="E499" s="32">
        <v>0</v>
      </c>
    </row>
    <row r="500" spans="1:5" x14ac:dyDescent="0.25">
      <c r="A500" s="37" t="s">
        <v>289</v>
      </c>
      <c r="B500" s="37" t="s">
        <v>290</v>
      </c>
      <c r="C500" s="16">
        <v>6000</v>
      </c>
      <c r="D500" s="16">
        <v>0</v>
      </c>
      <c r="E500" s="16">
        <v>0</v>
      </c>
    </row>
    <row r="501" spans="1:5" x14ac:dyDescent="0.25">
      <c r="A501" s="35" t="s">
        <v>444</v>
      </c>
      <c r="B501" s="35" t="s">
        <v>445</v>
      </c>
      <c r="C501" s="36">
        <v>2100</v>
      </c>
      <c r="D501" s="36">
        <v>0</v>
      </c>
      <c r="E501" s="36">
        <v>0</v>
      </c>
    </row>
    <row r="502" spans="1:5" x14ac:dyDescent="0.25">
      <c r="A502" s="83" t="s">
        <v>141</v>
      </c>
      <c r="B502" s="78"/>
      <c r="C502" s="32">
        <v>2100</v>
      </c>
      <c r="D502" s="32">
        <v>0</v>
      </c>
      <c r="E502" s="32">
        <v>0</v>
      </c>
    </row>
    <row r="503" spans="1:5" x14ac:dyDescent="0.25">
      <c r="A503" s="83" t="s">
        <v>143</v>
      </c>
      <c r="B503" s="78"/>
      <c r="C503" s="32">
        <v>2100</v>
      </c>
      <c r="D503" s="32">
        <v>0</v>
      </c>
      <c r="E503" s="32">
        <v>0</v>
      </c>
    </row>
    <row r="504" spans="1:5" x14ac:dyDescent="0.25">
      <c r="A504" s="37" t="s">
        <v>289</v>
      </c>
      <c r="B504" s="37" t="s">
        <v>290</v>
      </c>
      <c r="C504" s="16">
        <v>2100</v>
      </c>
      <c r="D504" s="16">
        <v>0</v>
      </c>
      <c r="E504" s="16">
        <v>0</v>
      </c>
    </row>
    <row r="505" spans="1:5" x14ac:dyDescent="0.25">
      <c r="A505" s="35" t="s">
        <v>446</v>
      </c>
      <c r="B505" s="35" t="s">
        <v>447</v>
      </c>
      <c r="C505" s="36">
        <v>2004600</v>
      </c>
      <c r="D505" s="36">
        <v>1352964.79</v>
      </c>
      <c r="E505" s="36">
        <v>67.489999999999995</v>
      </c>
    </row>
    <row r="506" spans="1:5" x14ac:dyDescent="0.25">
      <c r="A506" s="83" t="s">
        <v>141</v>
      </c>
      <c r="B506" s="78"/>
      <c r="C506" s="32">
        <v>2004600</v>
      </c>
      <c r="D506" s="32">
        <v>1352964.79</v>
      </c>
      <c r="E506" s="32">
        <v>67.489999999999995</v>
      </c>
    </row>
    <row r="507" spans="1:5" x14ac:dyDescent="0.25">
      <c r="A507" s="83" t="s">
        <v>143</v>
      </c>
      <c r="B507" s="78"/>
      <c r="C507" s="32">
        <v>375856</v>
      </c>
      <c r="D507" s="32">
        <v>31210.78</v>
      </c>
      <c r="E507" s="32">
        <v>8.3000000000000007</v>
      </c>
    </row>
    <row r="508" spans="1:5" x14ac:dyDescent="0.25">
      <c r="A508" s="37" t="s">
        <v>289</v>
      </c>
      <c r="B508" s="37" t="s">
        <v>290</v>
      </c>
      <c r="C508" s="16">
        <v>375856</v>
      </c>
      <c r="D508" s="16">
        <v>31210.78</v>
      </c>
      <c r="E508" s="16">
        <v>8.3000000000000007</v>
      </c>
    </row>
    <row r="509" spans="1:5" x14ac:dyDescent="0.25">
      <c r="A509" s="38" t="s">
        <v>440</v>
      </c>
      <c r="B509" s="38" t="s">
        <v>441</v>
      </c>
      <c r="C509" s="19" t="s">
        <v>0</v>
      </c>
      <c r="D509" s="19">
        <v>31210.78</v>
      </c>
      <c r="E509" s="19" t="s">
        <v>0</v>
      </c>
    </row>
    <row r="510" spans="1:5" x14ac:dyDescent="0.25">
      <c r="A510" s="83" t="s">
        <v>144</v>
      </c>
      <c r="B510" s="78"/>
      <c r="C510" s="32">
        <v>288140</v>
      </c>
      <c r="D510" s="32">
        <v>0</v>
      </c>
      <c r="E510" s="32">
        <v>0</v>
      </c>
    </row>
    <row r="511" spans="1:5" x14ac:dyDescent="0.25">
      <c r="A511" s="37" t="s">
        <v>289</v>
      </c>
      <c r="B511" s="37" t="s">
        <v>290</v>
      </c>
      <c r="C511" s="16">
        <v>288140</v>
      </c>
      <c r="D511" s="16">
        <v>0</v>
      </c>
      <c r="E511" s="16">
        <v>0</v>
      </c>
    </row>
    <row r="512" spans="1:5" x14ac:dyDescent="0.25">
      <c r="A512" s="83" t="s">
        <v>148</v>
      </c>
      <c r="B512" s="78"/>
      <c r="C512" s="32">
        <v>1340604</v>
      </c>
      <c r="D512" s="32">
        <v>1321754.01</v>
      </c>
      <c r="E512" s="32">
        <v>98.59</v>
      </c>
    </row>
    <row r="513" spans="1:5" x14ac:dyDescent="0.25">
      <c r="A513" s="37" t="s">
        <v>289</v>
      </c>
      <c r="B513" s="37" t="s">
        <v>290</v>
      </c>
      <c r="C513" s="16">
        <v>1340604</v>
      </c>
      <c r="D513" s="16">
        <v>1321754.01</v>
      </c>
      <c r="E513" s="16">
        <v>98.59</v>
      </c>
    </row>
    <row r="514" spans="1:5" x14ac:dyDescent="0.25">
      <c r="A514" s="38" t="s">
        <v>440</v>
      </c>
      <c r="B514" s="38" t="s">
        <v>441</v>
      </c>
      <c r="C514" s="19" t="s">
        <v>0</v>
      </c>
      <c r="D514" s="19">
        <v>1321754.01</v>
      </c>
      <c r="E514" s="19" t="s">
        <v>0</v>
      </c>
    </row>
    <row r="515" spans="1:5" x14ac:dyDescent="0.25">
      <c r="A515" s="35" t="s">
        <v>448</v>
      </c>
      <c r="B515" s="35" t="s">
        <v>449</v>
      </c>
      <c r="C515" s="36">
        <v>15250</v>
      </c>
      <c r="D515" s="36">
        <v>0</v>
      </c>
      <c r="E515" s="36">
        <v>0</v>
      </c>
    </row>
    <row r="516" spans="1:5" x14ac:dyDescent="0.25">
      <c r="A516" s="83" t="s">
        <v>141</v>
      </c>
      <c r="B516" s="78"/>
      <c r="C516" s="32">
        <v>15250</v>
      </c>
      <c r="D516" s="32">
        <v>0</v>
      </c>
      <c r="E516" s="32">
        <v>0</v>
      </c>
    </row>
    <row r="517" spans="1:5" x14ac:dyDescent="0.25">
      <c r="A517" s="83" t="s">
        <v>143</v>
      </c>
      <c r="B517" s="78"/>
      <c r="C517" s="32">
        <v>15250</v>
      </c>
      <c r="D517" s="32">
        <v>0</v>
      </c>
      <c r="E517" s="32">
        <v>0</v>
      </c>
    </row>
    <row r="518" spans="1:5" x14ac:dyDescent="0.25">
      <c r="A518" s="37" t="s">
        <v>289</v>
      </c>
      <c r="B518" s="37" t="s">
        <v>290</v>
      </c>
      <c r="C518" s="16">
        <v>15250</v>
      </c>
      <c r="D518" s="16">
        <v>0</v>
      </c>
      <c r="E518" s="16">
        <v>0</v>
      </c>
    </row>
    <row r="519" spans="1:5" x14ac:dyDescent="0.25">
      <c r="A519" s="35" t="s">
        <v>450</v>
      </c>
      <c r="B519" s="35" t="s">
        <v>451</v>
      </c>
      <c r="C519" s="36">
        <v>48050</v>
      </c>
      <c r="D519" s="36">
        <v>14570.5</v>
      </c>
      <c r="E519" s="36">
        <v>30.32</v>
      </c>
    </row>
    <row r="520" spans="1:5" x14ac:dyDescent="0.25">
      <c r="A520" s="83" t="s">
        <v>141</v>
      </c>
      <c r="B520" s="78"/>
      <c r="C520" s="32">
        <v>38050</v>
      </c>
      <c r="D520" s="32">
        <v>14526.35</v>
      </c>
      <c r="E520" s="32">
        <v>38.18</v>
      </c>
    </row>
    <row r="521" spans="1:5" x14ac:dyDescent="0.25">
      <c r="A521" s="83" t="s">
        <v>143</v>
      </c>
      <c r="B521" s="78"/>
      <c r="C521" s="32">
        <v>38050</v>
      </c>
      <c r="D521" s="32">
        <v>14526.35</v>
      </c>
      <c r="E521" s="32">
        <v>38.18</v>
      </c>
    </row>
    <row r="522" spans="1:5" x14ac:dyDescent="0.25">
      <c r="A522" s="37" t="s">
        <v>285</v>
      </c>
      <c r="B522" s="37" t="s">
        <v>286</v>
      </c>
      <c r="C522" s="16">
        <v>33200</v>
      </c>
      <c r="D522" s="16">
        <v>9682.6</v>
      </c>
      <c r="E522" s="16">
        <v>29.16</v>
      </c>
    </row>
    <row r="523" spans="1:5" x14ac:dyDescent="0.25">
      <c r="A523" s="38" t="s">
        <v>452</v>
      </c>
      <c r="B523" s="38" t="s">
        <v>453</v>
      </c>
      <c r="C523" s="19" t="s">
        <v>0</v>
      </c>
      <c r="D523" s="19">
        <v>9682.6</v>
      </c>
      <c r="E523" s="19" t="s">
        <v>0</v>
      </c>
    </row>
    <row r="524" spans="1:5" x14ac:dyDescent="0.25">
      <c r="A524" s="37" t="s">
        <v>289</v>
      </c>
      <c r="B524" s="37" t="s">
        <v>290</v>
      </c>
      <c r="C524" s="16">
        <v>4850</v>
      </c>
      <c r="D524" s="16">
        <v>4843.75</v>
      </c>
      <c r="E524" s="16">
        <v>99.87</v>
      </c>
    </row>
    <row r="525" spans="1:5" x14ac:dyDescent="0.25">
      <c r="A525" s="38" t="s">
        <v>440</v>
      </c>
      <c r="B525" s="38" t="s">
        <v>441</v>
      </c>
      <c r="C525" s="19" t="s">
        <v>0</v>
      </c>
      <c r="D525" s="19">
        <v>4843.75</v>
      </c>
      <c r="E525" s="19" t="s">
        <v>0</v>
      </c>
    </row>
    <row r="526" spans="1:5" x14ac:dyDescent="0.25">
      <c r="A526" s="83" t="s">
        <v>154</v>
      </c>
      <c r="B526" s="78"/>
      <c r="C526" s="32">
        <v>10000</v>
      </c>
      <c r="D526" s="32">
        <v>44.15</v>
      </c>
      <c r="E526" s="32">
        <v>0.44</v>
      </c>
    </row>
    <row r="527" spans="1:5" x14ac:dyDescent="0.25">
      <c r="A527" s="83" t="s">
        <v>155</v>
      </c>
      <c r="B527" s="78"/>
      <c r="C527" s="32">
        <v>10000</v>
      </c>
      <c r="D527" s="32">
        <v>44.15</v>
      </c>
      <c r="E527" s="32">
        <v>0.44</v>
      </c>
    </row>
    <row r="528" spans="1:5" x14ac:dyDescent="0.25">
      <c r="A528" s="37" t="s">
        <v>285</v>
      </c>
      <c r="B528" s="37" t="s">
        <v>286</v>
      </c>
      <c r="C528" s="16">
        <v>10000</v>
      </c>
      <c r="D528" s="16">
        <v>44.15</v>
      </c>
      <c r="E528" s="16">
        <v>0.44</v>
      </c>
    </row>
    <row r="529" spans="1:5" x14ac:dyDescent="0.25">
      <c r="A529" s="38" t="s">
        <v>452</v>
      </c>
      <c r="B529" s="38" t="s">
        <v>453</v>
      </c>
      <c r="C529" s="19" t="s">
        <v>0</v>
      </c>
      <c r="D529" s="19">
        <v>44.15</v>
      </c>
      <c r="E529" s="19" t="s">
        <v>0</v>
      </c>
    </row>
    <row r="530" spans="1:5" x14ac:dyDescent="0.25">
      <c r="A530" s="35" t="s">
        <v>454</v>
      </c>
      <c r="B530" s="35" t="s">
        <v>455</v>
      </c>
      <c r="C530" s="36">
        <v>19300</v>
      </c>
      <c r="D530" s="36">
        <v>0</v>
      </c>
      <c r="E530" s="36">
        <v>0</v>
      </c>
    </row>
    <row r="531" spans="1:5" x14ac:dyDescent="0.25">
      <c r="A531" s="83" t="s">
        <v>141</v>
      </c>
      <c r="B531" s="78"/>
      <c r="C531" s="32">
        <v>19300</v>
      </c>
      <c r="D531" s="32">
        <v>0</v>
      </c>
      <c r="E531" s="32">
        <v>0</v>
      </c>
    </row>
    <row r="532" spans="1:5" x14ac:dyDescent="0.25">
      <c r="A532" s="83" t="s">
        <v>143</v>
      </c>
      <c r="B532" s="78"/>
      <c r="C532" s="32">
        <v>19300</v>
      </c>
      <c r="D532" s="32">
        <v>0</v>
      </c>
      <c r="E532" s="32">
        <v>0</v>
      </c>
    </row>
    <row r="533" spans="1:5" x14ac:dyDescent="0.25">
      <c r="A533" s="37" t="s">
        <v>285</v>
      </c>
      <c r="B533" s="37" t="s">
        <v>286</v>
      </c>
      <c r="C533" s="16">
        <v>6650</v>
      </c>
      <c r="D533" s="16">
        <v>0</v>
      </c>
      <c r="E533" s="16">
        <v>0</v>
      </c>
    </row>
    <row r="534" spans="1:5" x14ac:dyDescent="0.25">
      <c r="A534" s="37" t="s">
        <v>289</v>
      </c>
      <c r="B534" s="37" t="s">
        <v>290</v>
      </c>
      <c r="C534" s="16">
        <v>12650</v>
      </c>
      <c r="D534" s="16">
        <v>0</v>
      </c>
      <c r="E534" s="16">
        <v>0</v>
      </c>
    </row>
    <row r="535" spans="1:5" x14ac:dyDescent="0.25">
      <c r="A535" s="35" t="s">
        <v>456</v>
      </c>
      <c r="B535" s="35" t="s">
        <v>457</v>
      </c>
      <c r="C535" s="36">
        <v>25000</v>
      </c>
      <c r="D535" s="36">
        <v>0</v>
      </c>
      <c r="E535" s="36">
        <v>0</v>
      </c>
    </row>
    <row r="536" spans="1:5" x14ac:dyDescent="0.25">
      <c r="A536" s="83" t="s">
        <v>141</v>
      </c>
      <c r="B536" s="78"/>
      <c r="C536" s="32">
        <v>25000</v>
      </c>
      <c r="D536" s="32">
        <v>0</v>
      </c>
      <c r="E536" s="32">
        <v>0</v>
      </c>
    </row>
    <row r="537" spans="1:5" x14ac:dyDescent="0.25">
      <c r="A537" s="83" t="s">
        <v>143</v>
      </c>
      <c r="B537" s="78"/>
      <c r="C537" s="32">
        <v>25000</v>
      </c>
      <c r="D537" s="32">
        <v>0</v>
      </c>
      <c r="E537" s="32">
        <v>0</v>
      </c>
    </row>
    <row r="538" spans="1:5" x14ac:dyDescent="0.25">
      <c r="A538" s="37" t="s">
        <v>285</v>
      </c>
      <c r="B538" s="37" t="s">
        <v>286</v>
      </c>
      <c r="C538" s="16">
        <v>25000</v>
      </c>
      <c r="D538" s="16">
        <v>0</v>
      </c>
      <c r="E538" s="16">
        <v>0</v>
      </c>
    </row>
    <row r="539" spans="1:5" x14ac:dyDescent="0.25">
      <c r="A539" s="35" t="s">
        <v>458</v>
      </c>
      <c r="B539" s="35" t="s">
        <v>459</v>
      </c>
      <c r="C539" s="36">
        <v>27000</v>
      </c>
      <c r="D539" s="36">
        <v>6875</v>
      </c>
      <c r="E539" s="36">
        <v>25.46</v>
      </c>
    </row>
    <row r="540" spans="1:5" x14ac:dyDescent="0.25">
      <c r="A540" s="83" t="s">
        <v>141</v>
      </c>
      <c r="B540" s="78"/>
      <c r="C540" s="32">
        <v>27000</v>
      </c>
      <c r="D540" s="32">
        <v>6875</v>
      </c>
      <c r="E540" s="32">
        <v>25.46</v>
      </c>
    </row>
    <row r="541" spans="1:5" x14ac:dyDescent="0.25">
      <c r="A541" s="83" t="s">
        <v>143</v>
      </c>
      <c r="B541" s="78"/>
      <c r="C541" s="32">
        <v>27000</v>
      </c>
      <c r="D541" s="32">
        <v>6875</v>
      </c>
      <c r="E541" s="32">
        <v>25.46</v>
      </c>
    </row>
    <row r="542" spans="1:5" x14ac:dyDescent="0.25">
      <c r="A542" s="37" t="s">
        <v>289</v>
      </c>
      <c r="B542" s="37" t="s">
        <v>290</v>
      </c>
      <c r="C542" s="16">
        <v>27000</v>
      </c>
      <c r="D542" s="16">
        <v>6875</v>
      </c>
      <c r="E542" s="16">
        <v>25.46</v>
      </c>
    </row>
    <row r="543" spans="1:5" x14ac:dyDescent="0.25">
      <c r="A543" s="38" t="s">
        <v>440</v>
      </c>
      <c r="B543" s="38" t="s">
        <v>441</v>
      </c>
      <c r="C543" s="19" t="s">
        <v>0</v>
      </c>
      <c r="D543" s="19">
        <v>6875</v>
      </c>
      <c r="E543" s="19" t="s">
        <v>0</v>
      </c>
    </row>
    <row r="544" spans="1:5" x14ac:dyDescent="0.25">
      <c r="A544" s="33" t="s">
        <v>460</v>
      </c>
      <c r="B544" s="33" t="s">
        <v>461</v>
      </c>
      <c r="C544" s="34">
        <v>377500</v>
      </c>
      <c r="D544" s="34">
        <v>243158.79</v>
      </c>
      <c r="E544" s="34">
        <v>64.41</v>
      </c>
    </row>
    <row r="545" spans="1:5" x14ac:dyDescent="0.25">
      <c r="A545" s="35" t="s">
        <v>462</v>
      </c>
      <c r="B545" s="35" t="s">
        <v>463</v>
      </c>
      <c r="C545" s="36">
        <v>345000</v>
      </c>
      <c r="D545" s="36">
        <v>211908.79</v>
      </c>
      <c r="E545" s="36">
        <v>61.42</v>
      </c>
    </row>
    <row r="546" spans="1:5" x14ac:dyDescent="0.25">
      <c r="A546" s="83" t="s">
        <v>141</v>
      </c>
      <c r="B546" s="78"/>
      <c r="C546" s="32">
        <v>245000</v>
      </c>
      <c r="D546" s="32">
        <v>111908.79</v>
      </c>
      <c r="E546" s="32">
        <v>45.68</v>
      </c>
    </row>
    <row r="547" spans="1:5" x14ac:dyDescent="0.25">
      <c r="A547" s="83" t="s">
        <v>148</v>
      </c>
      <c r="B547" s="78"/>
      <c r="C547" s="32">
        <v>245000</v>
      </c>
      <c r="D547" s="32">
        <v>111908.79</v>
      </c>
      <c r="E547" s="32">
        <v>45.68</v>
      </c>
    </row>
    <row r="548" spans="1:5" x14ac:dyDescent="0.25">
      <c r="A548" s="37" t="s">
        <v>285</v>
      </c>
      <c r="B548" s="37" t="s">
        <v>286</v>
      </c>
      <c r="C548" s="16">
        <v>245000</v>
      </c>
      <c r="D548" s="16">
        <v>111908.79</v>
      </c>
      <c r="E548" s="16">
        <v>45.68</v>
      </c>
    </row>
    <row r="549" spans="1:5" x14ac:dyDescent="0.25">
      <c r="A549" s="38" t="s">
        <v>464</v>
      </c>
      <c r="B549" s="38" t="s">
        <v>465</v>
      </c>
      <c r="C549" s="19" t="s">
        <v>0</v>
      </c>
      <c r="D549" s="19">
        <v>111908.79</v>
      </c>
      <c r="E549" s="19" t="s">
        <v>0</v>
      </c>
    </row>
    <row r="550" spans="1:5" x14ac:dyDescent="0.25">
      <c r="A550" s="83" t="s">
        <v>149</v>
      </c>
      <c r="B550" s="78"/>
      <c r="C550" s="32">
        <v>100000</v>
      </c>
      <c r="D550" s="32">
        <v>100000</v>
      </c>
      <c r="E550" s="32">
        <v>100</v>
      </c>
    </row>
    <row r="551" spans="1:5" x14ac:dyDescent="0.25">
      <c r="A551" s="83" t="s">
        <v>152</v>
      </c>
      <c r="B551" s="78"/>
      <c r="C551" s="32">
        <v>100000</v>
      </c>
      <c r="D551" s="32">
        <v>100000</v>
      </c>
      <c r="E551" s="32">
        <v>100</v>
      </c>
    </row>
    <row r="552" spans="1:5" x14ac:dyDescent="0.25">
      <c r="A552" s="37" t="s">
        <v>285</v>
      </c>
      <c r="B552" s="37" t="s">
        <v>286</v>
      </c>
      <c r="C552" s="16">
        <v>100000</v>
      </c>
      <c r="D552" s="16">
        <v>100000</v>
      </c>
      <c r="E552" s="16">
        <v>100</v>
      </c>
    </row>
    <row r="553" spans="1:5" x14ac:dyDescent="0.25">
      <c r="A553" s="38" t="s">
        <v>464</v>
      </c>
      <c r="B553" s="38" t="s">
        <v>465</v>
      </c>
      <c r="C553" s="19" t="s">
        <v>0</v>
      </c>
      <c r="D553" s="19">
        <v>100000</v>
      </c>
      <c r="E553" s="19" t="s">
        <v>0</v>
      </c>
    </row>
    <row r="554" spans="1:5" x14ac:dyDescent="0.25">
      <c r="A554" s="35" t="s">
        <v>466</v>
      </c>
      <c r="B554" s="35" t="s">
        <v>467</v>
      </c>
      <c r="C554" s="36">
        <v>32500</v>
      </c>
      <c r="D554" s="36">
        <v>31250</v>
      </c>
      <c r="E554" s="36">
        <v>96.15</v>
      </c>
    </row>
    <row r="555" spans="1:5" x14ac:dyDescent="0.25">
      <c r="A555" s="83" t="s">
        <v>141</v>
      </c>
      <c r="B555" s="78"/>
      <c r="C555" s="32">
        <v>32500</v>
      </c>
      <c r="D555" s="32">
        <v>31250</v>
      </c>
      <c r="E555" s="32">
        <v>96.15</v>
      </c>
    </row>
    <row r="556" spans="1:5" x14ac:dyDescent="0.25">
      <c r="A556" s="83" t="s">
        <v>143</v>
      </c>
      <c r="B556" s="78"/>
      <c r="C556" s="32">
        <v>32500</v>
      </c>
      <c r="D556" s="32">
        <v>31250</v>
      </c>
      <c r="E556" s="32">
        <v>96.15</v>
      </c>
    </row>
    <row r="557" spans="1:5" x14ac:dyDescent="0.25">
      <c r="A557" s="37" t="s">
        <v>289</v>
      </c>
      <c r="B557" s="37" t="s">
        <v>290</v>
      </c>
      <c r="C557" s="16">
        <v>32500</v>
      </c>
      <c r="D557" s="16">
        <v>31250</v>
      </c>
      <c r="E557" s="16">
        <v>96.15</v>
      </c>
    </row>
    <row r="558" spans="1:5" x14ac:dyDescent="0.25">
      <c r="A558" s="38" t="s">
        <v>404</v>
      </c>
      <c r="B558" s="38" t="s">
        <v>405</v>
      </c>
      <c r="C558" s="19" t="s">
        <v>0</v>
      </c>
      <c r="D558" s="19">
        <v>31250</v>
      </c>
      <c r="E558" s="19" t="s">
        <v>0</v>
      </c>
    </row>
    <row r="559" spans="1:5" x14ac:dyDescent="0.25">
      <c r="A559" s="33" t="s">
        <v>468</v>
      </c>
      <c r="B559" s="33" t="s">
        <v>469</v>
      </c>
      <c r="C559" s="34">
        <v>254700</v>
      </c>
      <c r="D559" s="34">
        <v>7812.5</v>
      </c>
      <c r="E559" s="34">
        <v>3.07</v>
      </c>
    </row>
    <row r="560" spans="1:5" x14ac:dyDescent="0.25">
      <c r="A560" s="35" t="s">
        <v>470</v>
      </c>
      <c r="B560" s="35" t="s">
        <v>471</v>
      </c>
      <c r="C560" s="36">
        <v>254700</v>
      </c>
      <c r="D560" s="36">
        <v>7812.5</v>
      </c>
      <c r="E560" s="36">
        <v>3.07</v>
      </c>
    </row>
    <row r="561" spans="1:5" x14ac:dyDescent="0.25">
      <c r="A561" s="83" t="s">
        <v>141</v>
      </c>
      <c r="B561" s="78"/>
      <c r="C561" s="32">
        <v>50940</v>
      </c>
      <c r="D561" s="32">
        <v>1562.5</v>
      </c>
      <c r="E561" s="32">
        <v>3.07</v>
      </c>
    </row>
    <row r="562" spans="1:5" x14ac:dyDescent="0.25">
      <c r="A562" s="83" t="s">
        <v>142</v>
      </c>
      <c r="B562" s="78"/>
      <c r="C562" s="32">
        <v>50940</v>
      </c>
      <c r="D562" s="32">
        <v>1562.5</v>
      </c>
      <c r="E562" s="32">
        <v>3.07</v>
      </c>
    </row>
    <row r="563" spans="1:5" x14ac:dyDescent="0.25">
      <c r="A563" s="37" t="s">
        <v>289</v>
      </c>
      <c r="B563" s="37" t="s">
        <v>290</v>
      </c>
      <c r="C563" s="16">
        <v>50940</v>
      </c>
      <c r="D563" s="16">
        <v>1562.5</v>
      </c>
      <c r="E563" s="16">
        <v>3.07</v>
      </c>
    </row>
    <row r="564" spans="1:5" x14ac:dyDescent="0.25">
      <c r="A564" s="38" t="s">
        <v>295</v>
      </c>
      <c r="B564" s="38" t="s">
        <v>296</v>
      </c>
      <c r="C564" s="19" t="s">
        <v>0</v>
      </c>
      <c r="D564" s="19">
        <v>1562.5</v>
      </c>
      <c r="E564" s="19" t="s">
        <v>0</v>
      </c>
    </row>
    <row r="565" spans="1:5" x14ac:dyDescent="0.25">
      <c r="A565" s="83" t="s">
        <v>149</v>
      </c>
      <c r="B565" s="78"/>
      <c r="C565" s="32">
        <v>203760</v>
      </c>
      <c r="D565" s="32">
        <v>6250</v>
      </c>
      <c r="E565" s="32">
        <v>3.07</v>
      </c>
    </row>
    <row r="566" spans="1:5" x14ac:dyDescent="0.25">
      <c r="A566" s="83" t="s">
        <v>152</v>
      </c>
      <c r="B566" s="78"/>
      <c r="C566" s="32">
        <v>71316</v>
      </c>
      <c r="D566" s="32">
        <v>2187.5</v>
      </c>
      <c r="E566" s="32">
        <v>3.07</v>
      </c>
    </row>
    <row r="567" spans="1:5" x14ac:dyDescent="0.25">
      <c r="A567" s="37" t="s">
        <v>289</v>
      </c>
      <c r="B567" s="37" t="s">
        <v>290</v>
      </c>
      <c r="C567" s="16">
        <v>71316</v>
      </c>
      <c r="D567" s="16">
        <v>2187.5</v>
      </c>
      <c r="E567" s="16">
        <v>3.07</v>
      </c>
    </row>
    <row r="568" spans="1:5" x14ac:dyDescent="0.25">
      <c r="A568" s="38" t="s">
        <v>295</v>
      </c>
      <c r="B568" s="38" t="s">
        <v>296</v>
      </c>
      <c r="C568" s="19" t="s">
        <v>0</v>
      </c>
      <c r="D568" s="19">
        <v>2187.5</v>
      </c>
      <c r="E568" s="19" t="s">
        <v>0</v>
      </c>
    </row>
    <row r="569" spans="1:5" x14ac:dyDescent="0.25">
      <c r="A569" s="83" t="s">
        <v>153</v>
      </c>
      <c r="B569" s="78"/>
      <c r="C569" s="32">
        <v>132444</v>
      </c>
      <c r="D569" s="32">
        <v>4062.5</v>
      </c>
      <c r="E569" s="32">
        <v>3.07</v>
      </c>
    </row>
    <row r="570" spans="1:5" x14ac:dyDescent="0.25">
      <c r="A570" s="37" t="s">
        <v>289</v>
      </c>
      <c r="B570" s="37" t="s">
        <v>290</v>
      </c>
      <c r="C570" s="16">
        <v>132444</v>
      </c>
      <c r="D570" s="16">
        <v>4062.5</v>
      </c>
      <c r="E570" s="16">
        <v>3.07</v>
      </c>
    </row>
    <row r="571" spans="1:5" x14ac:dyDescent="0.25">
      <c r="A571" s="38" t="s">
        <v>295</v>
      </c>
      <c r="B571" s="38" t="s">
        <v>296</v>
      </c>
      <c r="C571" s="19" t="s">
        <v>0</v>
      </c>
      <c r="D571" s="19">
        <v>4062.5</v>
      </c>
      <c r="E571" s="19" t="s">
        <v>0</v>
      </c>
    </row>
    <row r="572" spans="1:5" x14ac:dyDescent="0.25">
      <c r="A572" s="33" t="s">
        <v>472</v>
      </c>
      <c r="B572" s="33" t="s">
        <v>473</v>
      </c>
      <c r="C572" s="34">
        <v>93350</v>
      </c>
      <c r="D572" s="34">
        <v>81150.98</v>
      </c>
      <c r="E572" s="34">
        <v>86.93</v>
      </c>
    </row>
    <row r="573" spans="1:5" x14ac:dyDescent="0.25">
      <c r="A573" s="35" t="s">
        <v>474</v>
      </c>
      <c r="B573" s="35" t="s">
        <v>475</v>
      </c>
      <c r="C573" s="36">
        <v>73850</v>
      </c>
      <c r="D573" s="36">
        <v>68744.070000000007</v>
      </c>
      <c r="E573" s="36">
        <v>93.09</v>
      </c>
    </row>
    <row r="574" spans="1:5" x14ac:dyDescent="0.25">
      <c r="A574" s="83" t="s">
        <v>141</v>
      </c>
      <c r="B574" s="78"/>
      <c r="C574" s="32">
        <v>73850</v>
      </c>
      <c r="D574" s="32">
        <v>68744.070000000007</v>
      </c>
      <c r="E574" s="32">
        <v>93.09</v>
      </c>
    </row>
    <row r="575" spans="1:5" x14ac:dyDescent="0.25">
      <c r="A575" s="83" t="s">
        <v>143</v>
      </c>
      <c r="B575" s="78"/>
      <c r="C575" s="32">
        <v>73850</v>
      </c>
      <c r="D575" s="32">
        <v>68744.070000000007</v>
      </c>
      <c r="E575" s="32">
        <v>93.09</v>
      </c>
    </row>
    <row r="576" spans="1:5" x14ac:dyDescent="0.25">
      <c r="A576" s="37" t="s">
        <v>334</v>
      </c>
      <c r="B576" s="37" t="s">
        <v>335</v>
      </c>
      <c r="C576" s="16">
        <v>52350</v>
      </c>
      <c r="D576" s="16">
        <v>52325</v>
      </c>
      <c r="E576" s="16">
        <v>99.95</v>
      </c>
    </row>
    <row r="577" spans="1:5" x14ac:dyDescent="0.25">
      <c r="A577" s="38" t="s">
        <v>344</v>
      </c>
      <c r="B577" s="38" t="s">
        <v>345</v>
      </c>
      <c r="C577" s="19" t="s">
        <v>0</v>
      </c>
      <c r="D577" s="19">
        <v>52325</v>
      </c>
      <c r="E577" s="19" t="s">
        <v>0</v>
      </c>
    </row>
    <row r="578" spans="1:5" x14ac:dyDescent="0.25">
      <c r="A578" s="37" t="s">
        <v>289</v>
      </c>
      <c r="B578" s="37" t="s">
        <v>290</v>
      </c>
      <c r="C578" s="16">
        <v>21500</v>
      </c>
      <c r="D578" s="16">
        <v>16419.07</v>
      </c>
      <c r="E578" s="16">
        <v>76.37</v>
      </c>
    </row>
    <row r="579" spans="1:5" x14ac:dyDescent="0.25">
      <c r="A579" s="38" t="s">
        <v>295</v>
      </c>
      <c r="B579" s="38" t="s">
        <v>296</v>
      </c>
      <c r="C579" s="19" t="s">
        <v>0</v>
      </c>
      <c r="D579" s="19">
        <v>16419.07</v>
      </c>
      <c r="E579" s="19" t="s">
        <v>0</v>
      </c>
    </row>
    <row r="580" spans="1:5" x14ac:dyDescent="0.25">
      <c r="A580" s="35" t="s">
        <v>476</v>
      </c>
      <c r="B580" s="35" t="s">
        <v>477</v>
      </c>
      <c r="C580" s="36">
        <v>19500</v>
      </c>
      <c r="D580" s="36">
        <v>12406.91</v>
      </c>
      <c r="E580" s="36">
        <v>63.63</v>
      </c>
    </row>
    <row r="581" spans="1:5" x14ac:dyDescent="0.25">
      <c r="A581" s="83" t="s">
        <v>139</v>
      </c>
      <c r="B581" s="78"/>
      <c r="C581" s="32">
        <v>11800</v>
      </c>
      <c r="D581" s="32">
        <v>6400.7</v>
      </c>
      <c r="E581" s="32">
        <v>54.24</v>
      </c>
    </row>
    <row r="582" spans="1:5" x14ac:dyDescent="0.25">
      <c r="A582" s="83" t="s">
        <v>140</v>
      </c>
      <c r="B582" s="78"/>
      <c r="C582" s="32">
        <v>11800</v>
      </c>
      <c r="D582" s="32">
        <v>6400.7</v>
      </c>
      <c r="E582" s="32">
        <v>54.24</v>
      </c>
    </row>
    <row r="583" spans="1:5" x14ac:dyDescent="0.25">
      <c r="A583" s="37" t="s">
        <v>289</v>
      </c>
      <c r="B583" s="37" t="s">
        <v>290</v>
      </c>
      <c r="C583" s="16">
        <v>5000</v>
      </c>
      <c r="D583" s="16">
        <v>0</v>
      </c>
      <c r="E583" s="16">
        <v>0</v>
      </c>
    </row>
    <row r="584" spans="1:5" x14ac:dyDescent="0.25">
      <c r="A584" s="37" t="s">
        <v>478</v>
      </c>
      <c r="B584" s="37" t="s">
        <v>479</v>
      </c>
      <c r="C584" s="16">
        <v>6800</v>
      </c>
      <c r="D584" s="16">
        <v>6400.7</v>
      </c>
      <c r="E584" s="16">
        <v>94.13</v>
      </c>
    </row>
    <row r="585" spans="1:5" x14ac:dyDescent="0.25">
      <c r="A585" s="38" t="s">
        <v>480</v>
      </c>
      <c r="B585" s="38" t="s">
        <v>481</v>
      </c>
      <c r="C585" s="19" t="s">
        <v>0</v>
      </c>
      <c r="D585" s="19">
        <v>6400.7</v>
      </c>
      <c r="E585" s="19" t="s">
        <v>0</v>
      </c>
    </row>
    <row r="586" spans="1:5" x14ac:dyDescent="0.25">
      <c r="A586" s="83" t="s">
        <v>141</v>
      </c>
      <c r="B586" s="78"/>
      <c r="C586" s="32">
        <v>7700</v>
      </c>
      <c r="D586" s="32">
        <v>6006.21</v>
      </c>
      <c r="E586" s="32">
        <v>78</v>
      </c>
    </row>
    <row r="587" spans="1:5" x14ac:dyDescent="0.25">
      <c r="A587" s="83" t="s">
        <v>144</v>
      </c>
      <c r="B587" s="78"/>
      <c r="C587" s="32">
        <v>7700</v>
      </c>
      <c r="D587" s="32">
        <v>6006.21</v>
      </c>
      <c r="E587" s="32">
        <v>78</v>
      </c>
    </row>
    <row r="588" spans="1:5" x14ac:dyDescent="0.25">
      <c r="A588" s="37" t="s">
        <v>232</v>
      </c>
      <c r="B588" s="37" t="s">
        <v>233</v>
      </c>
      <c r="C588" s="16">
        <v>7700</v>
      </c>
      <c r="D588" s="16">
        <v>6006.21</v>
      </c>
      <c r="E588" s="16">
        <v>78</v>
      </c>
    </row>
    <row r="589" spans="1:5" x14ac:dyDescent="0.25">
      <c r="A589" s="38" t="s">
        <v>482</v>
      </c>
      <c r="B589" s="38" t="s">
        <v>483</v>
      </c>
      <c r="C589" s="19" t="s">
        <v>0</v>
      </c>
      <c r="D589" s="19">
        <v>6006.21</v>
      </c>
      <c r="E589" s="19" t="s">
        <v>0</v>
      </c>
    </row>
    <row r="590" spans="1:5" x14ac:dyDescent="0.25">
      <c r="A590" s="33" t="s">
        <v>484</v>
      </c>
      <c r="B590" s="33" t="s">
        <v>485</v>
      </c>
      <c r="C590" s="34">
        <v>20300</v>
      </c>
      <c r="D590" s="34">
        <v>20116.41</v>
      </c>
      <c r="E590" s="34">
        <v>99.1</v>
      </c>
    </row>
    <row r="591" spans="1:5" x14ac:dyDescent="0.25">
      <c r="A591" s="35" t="s">
        <v>486</v>
      </c>
      <c r="B591" s="35" t="s">
        <v>487</v>
      </c>
      <c r="C591" s="36">
        <v>20300</v>
      </c>
      <c r="D591" s="36">
        <v>20116.41</v>
      </c>
      <c r="E591" s="36">
        <v>99.1</v>
      </c>
    </row>
    <row r="592" spans="1:5" x14ac:dyDescent="0.25">
      <c r="A592" s="83" t="s">
        <v>141</v>
      </c>
      <c r="B592" s="78"/>
      <c r="C592" s="32">
        <v>20300</v>
      </c>
      <c r="D592" s="32">
        <v>20116.41</v>
      </c>
      <c r="E592" s="32">
        <v>99.1</v>
      </c>
    </row>
    <row r="593" spans="1:5" x14ac:dyDescent="0.25">
      <c r="A593" s="83" t="s">
        <v>144</v>
      </c>
      <c r="B593" s="78"/>
      <c r="C593" s="32">
        <v>20300</v>
      </c>
      <c r="D593" s="32">
        <v>20116.41</v>
      </c>
      <c r="E593" s="32">
        <v>99.1</v>
      </c>
    </row>
    <row r="594" spans="1:5" x14ac:dyDescent="0.25">
      <c r="A594" s="37" t="s">
        <v>289</v>
      </c>
      <c r="B594" s="37" t="s">
        <v>290</v>
      </c>
      <c r="C594" s="16">
        <v>20300</v>
      </c>
      <c r="D594" s="16">
        <v>20116.41</v>
      </c>
      <c r="E594" s="16">
        <v>99.1</v>
      </c>
    </row>
    <row r="595" spans="1:5" x14ac:dyDescent="0.25">
      <c r="A595" s="38" t="s">
        <v>404</v>
      </c>
      <c r="B595" s="38" t="s">
        <v>405</v>
      </c>
      <c r="C595" s="19" t="s">
        <v>0</v>
      </c>
      <c r="D595" s="19">
        <v>20116.41</v>
      </c>
      <c r="E595" s="19" t="s">
        <v>0</v>
      </c>
    </row>
    <row r="596" spans="1:5" x14ac:dyDescent="0.25">
      <c r="A596" s="33" t="s">
        <v>488</v>
      </c>
      <c r="B596" s="33" t="s">
        <v>489</v>
      </c>
      <c r="C596" s="34">
        <v>35950</v>
      </c>
      <c r="D596" s="34">
        <v>4125</v>
      </c>
      <c r="E596" s="34">
        <v>11.47</v>
      </c>
    </row>
    <row r="597" spans="1:5" x14ac:dyDescent="0.25">
      <c r="A597" s="35" t="s">
        <v>490</v>
      </c>
      <c r="B597" s="35" t="s">
        <v>491</v>
      </c>
      <c r="C597" s="36">
        <v>15950</v>
      </c>
      <c r="D597" s="36">
        <v>0</v>
      </c>
      <c r="E597" s="36">
        <v>0</v>
      </c>
    </row>
    <row r="598" spans="1:5" x14ac:dyDescent="0.25">
      <c r="A598" s="83" t="s">
        <v>156</v>
      </c>
      <c r="B598" s="78"/>
      <c r="C598" s="32">
        <v>15950</v>
      </c>
      <c r="D598" s="32">
        <v>0</v>
      </c>
      <c r="E598" s="32">
        <v>0</v>
      </c>
    </row>
    <row r="599" spans="1:5" x14ac:dyDescent="0.25">
      <c r="A599" s="83" t="s">
        <v>157</v>
      </c>
      <c r="B599" s="78"/>
      <c r="C599" s="32">
        <v>15950</v>
      </c>
      <c r="D599" s="32">
        <v>0</v>
      </c>
      <c r="E599" s="32">
        <v>0</v>
      </c>
    </row>
    <row r="600" spans="1:5" x14ac:dyDescent="0.25">
      <c r="A600" s="37" t="s">
        <v>289</v>
      </c>
      <c r="B600" s="37" t="s">
        <v>290</v>
      </c>
      <c r="C600" s="16">
        <v>15950</v>
      </c>
      <c r="D600" s="16">
        <v>0</v>
      </c>
      <c r="E600" s="16">
        <v>0</v>
      </c>
    </row>
    <row r="601" spans="1:5" x14ac:dyDescent="0.25">
      <c r="A601" s="35" t="s">
        <v>492</v>
      </c>
      <c r="B601" s="35" t="s">
        <v>493</v>
      </c>
      <c r="C601" s="36">
        <v>20000</v>
      </c>
      <c r="D601" s="36">
        <v>4125</v>
      </c>
      <c r="E601" s="36">
        <v>20.63</v>
      </c>
    </row>
    <row r="602" spans="1:5" x14ac:dyDescent="0.25">
      <c r="A602" s="83" t="s">
        <v>139</v>
      </c>
      <c r="B602" s="78"/>
      <c r="C602" s="32">
        <v>20000</v>
      </c>
      <c r="D602" s="32">
        <v>4125</v>
      </c>
      <c r="E602" s="32">
        <v>20.63</v>
      </c>
    </row>
    <row r="603" spans="1:5" x14ac:dyDescent="0.25">
      <c r="A603" s="83" t="s">
        <v>140</v>
      </c>
      <c r="B603" s="78"/>
      <c r="C603" s="32">
        <v>20000</v>
      </c>
      <c r="D603" s="32">
        <v>4125</v>
      </c>
      <c r="E603" s="32">
        <v>20.63</v>
      </c>
    </row>
    <row r="604" spans="1:5" x14ac:dyDescent="0.25">
      <c r="A604" s="37" t="s">
        <v>198</v>
      </c>
      <c r="B604" s="37" t="s">
        <v>199</v>
      </c>
      <c r="C604" s="16">
        <v>20000</v>
      </c>
      <c r="D604" s="16">
        <v>4125</v>
      </c>
      <c r="E604" s="16">
        <v>20.63</v>
      </c>
    </row>
    <row r="605" spans="1:5" x14ac:dyDescent="0.25">
      <c r="A605" s="38" t="s">
        <v>226</v>
      </c>
      <c r="B605" s="38" t="s">
        <v>227</v>
      </c>
      <c r="C605" s="19" t="s">
        <v>0</v>
      </c>
      <c r="D605" s="19">
        <v>4125</v>
      </c>
      <c r="E605" s="19" t="s">
        <v>0</v>
      </c>
    </row>
    <row r="606" spans="1:5" x14ac:dyDescent="0.25">
      <c r="A606" s="33" t="s">
        <v>494</v>
      </c>
      <c r="B606" s="33" t="s">
        <v>495</v>
      </c>
      <c r="C606" s="34">
        <v>154540</v>
      </c>
      <c r="D606" s="34">
        <v>136932.46</v>
      </c>
      <c r="E606" s="34">
        <v>88.61</v>
      </c>
    </row>
    <row r="607" spans="1:5" x14ac:dyDescent="0.25">
      <c r="A607" s="35" t="s">
        <v>496</v>
      </c>
      <c r="B607" s="35" t="s">
        <v>497</v>
      </c>
      <c r="C607" s="36">
        <v>117930</v>
      </c>
      <c r="D607" s="36">
        <v>100328.93</v>
      </c>
      <c r="E607" s="36">
        <v>85.07</v>
      </c>
    </row>
    <row r="608" spans="1:5" x14ac:dyDescent="0.25">
      <c r="A608" s="83" t="s">
        <v>139</v>
      </c>
      <c r="B608" s="78"/>
      <c r="C608" s="32">
        <v>80180</v>
      </c>
      <c r="D608" s="32">
        <v>62592.39</v>
      </c>
      <c r="E608" s="32">
        <v>78.06</v>
      </c>
    </row>
    <row r="609" spans="1:5" x14ac:dyDescent="0.25">
      <c r="A609" s="83" t="s">
        <v>140</v>
      </c>
      <c r="B609" s="78"/>
      <c r="C609" s="32">
        <v>80180</v>
      </c>
      <c r="D609" s="32">
        <v>62592.39</v>
      </c>
      <c r="E609" s="32">
        <v>78.06</v>
      </c>
    </row>
    <row r="610" spans="1:5" x14ac:dyDescent="0.25">
      <c r="A610" s="37" t="s">
        <v>334</v>
      </c>
      <c r="B610" s="37" t="s">
        <v>335</v>
      </c>
      <c r="C610" s="16">
        <v>80180</v>
      </c>
      <c r="D610" s="16">
        <v>62592.39</v>
      </c>
      <c r="E610" s="16">
        <v>78.06</v>
      </c>
    </row>
    <row r="611" spans="1:5" x14ac:dyDescent="0.25">
      <c r="A611" s="38" t="s">
        <v>336</v>
      </c>
      <c r="B611" s="38" t="s">
        <v>337</v>
      </c>
      <c r="C611" s="19" t="s">
        <v>0</v>
      </c>
      <c r="D611" s="19">
        <v>62592.39</v>
      </c>
      <c r="E611" s="19" t="s">
        <v>0</v>
      </c>
    </row>
    <row r="612" spans="1:5" x14ac:dyDescent="0.25">
      <c r="A612" s="83" t="s">
        <v>149</v>
      </c>
      <c r="B612" s="78"/>
      <c r="C612" s="32">
        <v>37750</v>
      </c>
      <c r="D612" s="32">
        <v>37736.54</v>
      </c>
      <c r="E612" s="32">
        <v>99.96</v>
      </c>
    </row>
    <row r="613" spans="1:5" x14ac:dyDescent="0.25">
      <c r="A613" s="83" t="s">
        <v>151</v>
      </c>
      <c r="B613" s="78"/>
      <c r="C613" s="32">
        <v>37750</v>
      </c>
      <c r="D613" s="32">
        <v>37736.54</v>
      </c>
      <c r="E613" s="32">
        <v>99.96</v>
      </c>
    </row>
    <row r="614" spans="1:5" x14ac:dyDescent="0.25">
      <c r="A614" s="37" t="s">
        <v>334</v>
      </c>
      <c r="B614" s="37" t="s">
        <v>335</v>
      </c>
      <c r="C614" s="16">
        <v>37750</v>
      </c>
      <c r="D614" s="16">
        <v>37736.54</v>
      </c>
      <c r="E614" s="16">
        <v>99.96</v>
      </c>
    </row>
    <row r="615" spans="1:5" x14ac:dyDescent="0.25">
      <c r="A615" s="38" t="s">
        <v>336</v>
      </c>
      <c r="B615" s="38" t="s">
        <v>337</v>
      </c>
      <c r="C615" s="19" t="s">
        <v>0</v>
      </c>
      <c r="D615" s="19">
        <v>37736.54</v>
      </c>
      <c r="E615" s="19" t="s">
        <v>0</v>
      </c>
    </row>
    <row r="616" spans="1:5" x14ac:dyDescent="0.25">
      <c r="A616" s="35" t="s">
        <v>498</v>
      </c>
      <c r="B616" s="35" t="s">
        <v>499</v>
      </c>
      <c r="C616" s="36">
        <v>36610</v>
      </c>
      <c r="D616" s="36">
        <v>36603.53</v>
      </c>
      <c r="E616" s="36">
        <v>99.98</v>
      </c>
    </row>
    <row r="617" spans="1:5" x14ac:dyDescent="0.25">
      <c r="A617" s="83" t="s">
        <v>139</v>
      </c>
      <c r="B617" s="78"/>
      <c r="C617" s="32">
        <v>36610</v>
      </c>
      <c r="D617" s="32">
        <v>36603.53</v>
      </c>
      <c r="E617" s="32">
        <v>99.98</v>
      </c>
    </row>
    <row r="618" spans="1:5" x14ac:dyDescent="0.25">
      <c r="A618" s="83" t="s">
        <v>140</v>
      </c>
      <c r="B618" s="78"/>
      <c r="C618" s="32">
        <v>36610</v>
      </c>
      <c r="D618" s="32">
        <v>36603.53</v>
      </c>
      <c r="E618" s="32">
        <v>99.98</v>
      </c>
    </row>
    <row r="619" spans="1:5" x14ac:dyDescent="0.25">
      <c r="A619" s="37" t="s">
        <v>232</v>
      </c>
      <c r="B619" s="37" t="s">
        <v>233</v>
      </c>
      <c r="C619" s="16">
        <v>36610</v>
      </c>
      <c r="D619" s="16">
        <v>36603.53</v>
      </c>
      <c r="E619" s="16">
        <v>99.98</v>
      </c>
    </row>
    <row r="620" spans="1:5" x14ac:dyDescent="0.25">
      <c r="A620" s="38" t="s">
        <v>234</v>
      </c>
      <c r="B620" s="38" t="s">
        <v>235</v>
      </c>
      <c r="C620" s="19" t="s">
        <v>0</v>
      </c>
      <c r="D620" s="19">
        <v>36603.53</v>
      </c>
      <c r="E620" s="19" t="s">
        <v>0</v>
      </c>
    </row>
    <row r="621" spans="1:5" x14ac:dyDescent="0.25">
      <c r="A621" s="33" t="s">
        <v>500</v>
      </c>
      <c r="B621" s="33" t="s">
        <v>501</v>
      </c>
      <c r="C621" s="34">
        <v>1350</v>
      </c>
      <c r="D621" s="34">
        <v>0</v>
      </c>
      <c r="E621" s="34">
        <v>0</v>
      </c>
    </row>
    <row r="622" spans="1:5" x14ac:dyDescent="0.25">
      <c r="A622" s="35" t="s">
        <v>502</v>
      </c>
      <c r="B622" s="35" t="s">
        <v>503</v>
      </c>
      <c r="C622" s="36">
        <v>1350</v>
      </c>
      <c r="D622" s="36">
        <v>0</v>
      </c>
      <c r="E622" s="36">
        <v>0</v>
      </c>
    </row>
    <row r="623" spans="1:5" x14ac:dyDescent="0.25">
      <c r="A623" s="83" t="s">
        <v>139</v>
      </c>
      <c r="B623" s="78"/>
      <c r="C623" s="32">
        <v>1350</v>
      </c>
      <c r="D623" s="32">
        <v>0</v>
      </c>
      <c r="E623" s="32">
        <v>0</v>
      </c>
    </row>
    <row r="624" spans="1:5" x14ac:dyDescent="0.25">
      <c r="A624" s="83" t="s">
        <v>140</v>
      </c>
      <c r="B624" s="78"/>
      <c r="C624" s="32">
        <v>1350</v>
      </c>
      <c r="D624" s="32">
        <v>0</v>
      </c>
      <c r="E624" s="32">
        <v>0</v>
      </c>
    </row>
    <row r="625" spans="1:5" x14ac:dyDescent="0.25">
      <c r="A625" s="37" t="s">
        <v>198</v>
      </c>
      <c r="B625" s="37" t="s">
        <v>199</v>
      </c>
      <c r="C625" s="16">
        <v>1350</v>
      </c>
      <c r="D625" s="16">
        <v>0</v>
      </c>
      <c r="E625" s="16">
        <v>0</v>
      </c>
    </row>
  </sheetData>
  <mergeCells count="240">
    <mergeCell ref="A623:B623"/>
    <mergeCell ref="A624:B624"/>
    <mergeCell ref="A617:B617"/>
    <mergeCell ref="A618:B618"/>
    <mergeCell ref="A612:B612"/>
    <mergeCell ref="A613:B613"/>
    <mergeCell ref="A609:B609"/>
    <mergeCell ref="A608:B608"/>
    <mergeCell ref="A602:B602"/>
    <mergeCell ref="A603:B603"/>
    <mergeCell ref="A599:B599"/>
    <mergeCell ref="A598:B598"/>
    <mergeCell ref="A592:B592"/>
    <mergeCell ref="A593:B593"/>
    <mergeCell ref="A586:B586"/>
    <mergeCell ref="A587:B587"/>
    <mergeCell ref="A581:B581"/>
    <mergeCell ref="A582:B582"/>
    <mergeCell ref="A575:B575"/>
    <mergeCell ref="A574:B574"/>
    <mergeCell ref="A569:B569"/>
    <mergeCell ref="A565:B565"/>
    <mergeCell ref="A566:B566"/>
    <mergeCell ref="A561:B561"/>
    <mergeCell ref="A562:B562"/>
    <mergeCell ref="A555:B555"/>
    <mergeCell ref="A556:B556"/>
    <mergeCell ref="A550:B550"/>
    <mergeCell ref="A551:B551"/>
    <mergeCell ref="A547:B547"/>
    <mergeCell ref="A546:B546"/>
    <mergeCell ref="A540:B540"/>
    <mergeCell ref="A541:B541"/>
    <mergeCell ref="A537:B537"/>
    <mergeCell ref="A536:B536"/>
    <mergeCell ref="A531:B531"/>
    <mergeCell ref="A532:B532"/>
    <mergeCell ref="A527:B527"/>
    <mergeCell ref="A526:B526"/>
    <mergeCell ref="A520:B520"/>
    <mergeCell ref="A521:B521"/>
    <mergeCell ref="A517:B517"/>
    <mergeCell ref="A516:B516"/>
    <mergeCell ref="A510:B510"/>
    <mergeCell ref="A512:B512"/>
    <mergeCell ref="A506:B506"/>
    <mergeCell ref="A507:B507"/>
    <mergeCell ref="A502:B502"/>
    <mergeCell ref="A503:B503"/>
    <mergeCell ref="A498:B498"/>
    <mergeCell ref="A499:B499"/>
    <mergeCell ref="A495:B495"/>
    <mergeCell ref="A494:B494"/>
    <mergeCell ref="A489:B489"/>
    <mergeCell ref="A488:B488"/>
    <mergeCell ref="A483:B483"/>
    <mergeCell ref="A482:B482"/>
    <mergeCell ref="A477:B477"/>
    <mergeCell ref="A478:B478"/>
    <mergeCell ref="A473:B473"/>
    <mergeCell ref="A472:B472"/>
    <mergeCell ref="A467:B467"/>
    <mergeCell ref="A468:B468"/>
    <mergeCell ref="A463:B463"/>
    <mergeCell ref="A462:B462"/>
    <mergeCell ref="A457:B457"/>
    <mergeCell ref="A458:B458"/>
    <mergeCell ref="A453:B453"/>
    <mergeCell ref="A452:B452"/>
    <mergeCell ref="A447:B447"/>
    <mergeCell ref="A446:B446"/>
    <mergeCell ref="A441:B441"/>
    <mergeCell ref="A438:B438"/>
    <mergeCell ref="A437:B437"/>
    <mergeCell ref="A433:B433"/>
    <mergeCell ref="A429:B429"/>
    <mergeCell ref="A430:B430"/>
    <mergeCell ref="A425:B425"/>
    <mergeCell ref="A424:B424"/>
    <mergeCell ref="A420:B420"/>
    <mergeCell ref="A416:B416"/>
    <mergeCell ref="A413:B413"/>
    <mergeCell ref="A412:B412"/>
    <mergeCell ref="A407:B407"/>
    <mergeCell ref="A408:B408"/>
    <mergeCell ref="A403:B403"/>
    <mergeCell ref="A400:B400"/>
    <mergeCell ref="A396:B396"/>
    <mergeCell ref="A397:B397"/>
    <mergeCell ref="A390:B390"/>
    <mergeCell ref="A391:B391"/>
    <mergeCell ref="A386:B386"/>
    <mergeCell ref="A385:B385"/>
    <mergeCell ref="A376:B376"/>
    <mergeCell ref="A377:B377"/>
    <mergeCell ref="A370:B370"/>
    <mergeCell ref="A369:B369"/>
    <mergeCell ref="A363:B363"/>
    <mergeCell ref="A364:B364"/>
    <mergeCell ref="A357:B357"/>
    <mergeCell ref="A358:B358"/>
    <mergeCell ref="A353:B353"/>
    <mergeCell ref="A352:B352"/>
    <mergeCell ref="A347:B347"/>
    <mergeCell ref="A348:B348"/>
    <mergeCell ref="A343:B343"/>
    <mergeCell ref="A342:B342"/>
    <mergeCell ref="A337:B337"/>
    <mergeCell ref="A338:B338"/>
    <mergeCell ref="A332:B332"/>
    <mergeCell ref="A333:B333"/>
    <mergeCell ref="A326:B326"/>
    <mergeCell ref="A325:B325"/>
    <mergeCell ref="A320:B320"/>
    <mergeCell ref="A319:B319"/>
    <mergeCell ref="A314:B314"/>
    <mergeCell ref="A315:B315"/>
    <mergeCell ref="A310:B310"/>
    <mergeCell ref="A309:B309"/>
    <mergeCell ref="A303:B303"/>
    <mergeCell ref="A304:B304"/>
    <mergeCell ref="A296:B296"/>
    <mergeCell ref="A297:B297"/>
    <mergeCell ref="A287:B287"/>
    <mergeCell ref="A288:B288"/>
    <mergeCell ref="A282:B282"/>
    <mergeCell ref="A283:B283"/>
    <mergeCell ref="A279:B279"/>
    <mergeCell ref="A278:B278"/>
    <mergeCell ref="A273:B273"/>
    <mergeCell ref="A274:B274"/>
    <mergeCell ref="A269:B269"/>
    <mergeCell ref="A268:B268"/>
    <mergeCell ref="A263:B263"/>
    <mergeCell ref="A262:B262"/>
    <mergeCell ref="A257:B257"/>
    <mergeCell ref="A258:B258"/>
    <mergeCell ref="A253:B253"/>
    <mergeCell ref="A252:B252"/>
    <mergeCell ref="A246:B246"/>
    <mergeCell ref="A247:B247"/>
    <mergeCell ref="A240:B240"/>
    <mergeCell ref="A241:B241"/>
    <mergeCell ref="A236:B236"/>
    <mergeCell ref="A235:B235"/>
    <mergeCell ref="A229:B229"/>
    <mergeCell ref="A230:B230"/>
    <mergeCell ref="A226:B226"/>
    <mergeCell ref="A225:B225"/>
    <mergeCell ref="A219:B219"/>
    <mergeCell ref="A220:B220"/>
    <mergeCell ref="A216:B216"/>
    <mergeCell ref="A215:B215"/>
    <mergeCell ref="A210:B210"/>
    <mergeCell ref="A211:B211"/>
    <mergeCell ref="A206:B206"/>
    <mergeCell ref="A207:B207"/>
    <mergeCell ref="A199:B199"/>
    <mergeCell ref="A198:B198"/>
    <mergeCell ref="A193:B193"/>
    <mergeCell ref="A192:B192"/>
    <mergeCell ref="A187:B187"/>
    <mergeCell ref="A186:B186"/>
    <mergeCell ref="A180:B180"/>
    <mergeCell ref="A181:B181"/>
    <mergeCell ref="A178:B178"/>
    <mergeCell ref="A173:B173"/>
    <mergeCell ref="A175:B175"/>
    <mergeCell ref="A176:B176"/>
    <mergeCell ref="A172:B172"/>
    <mergeCell ref="A164:B164"/>
    <mergeCell ref="A163:B163"/>
    <mergeCell ref="A159:B159"/>
    <mergeCell ref="A155:B155"/>
    <mergeCell ref="A156:B156"/>
    <mergeCell ref="A126:B126"/>
    <mergeCell ref="A127:B127"/>
    <mergeCell ref="A123:B123"/>
    <mergeCell ref="A119:B119"/>
    <mergeCell ref="A120:B120"/>
    <mergeCell ref="A121:B121"/>
    <mergeCell ref="A122:B122"/>
    <mergeCell ref="A115:B115"/>
    <mergeCell ref="A116:B116"/>
    <mergeCell ref="A117:B117"/>
    <mergeCell ref="A118:B118"/>
    <mergeCell ref="A111:B111"/>
    <mergeCell ref="A112:B112"/>
    <mergeCell ref="A113:B113"/>
    <mergeCell ref="A114:B114"/>
    <mergeCell ref="A107:B107"/>
    <mergeCell ref="A108:B108"/>
    <mergeCell ref="A109:B109"/>
    <mergeCell ref="A110:B110"/>
    <mergeCell ref="A103:B103"/>
    <mergeCell ref="A104:B104"/>
    <mergeCell ref="A105:B105"/>
    <mergeCell ref="A106:B106"/>
    <mergeCell ref="A100:B100"/>
    <mergeCell ref="A101:B101"/>
    <mergeCell ref="A102:B102"/>
    <mergeCell ref="A96:B96"/>
    <mergeCell ref="A97:B97"/>
    <mergeCell ref="A92:B92"/>
    <mergeCell ref="A91:B91"/>
    <mergeCell ref="A86:B86"/>
    <mergeCell ref="A87:B87"/>
    <mergeCell ref="A79:B79"/>
    <mergeCell ref="A80:B80"/>
    <mergeCell ref="A75:B75"/>
    <mergeCell ref="A76:B76"/>
    <mergeCell ref="A68:B68"/>
    <mergeCell ref="A69:B69"/>
    <mergeCell ref="A63:B63"/>
    <mergeCell ref="A64:B64"/>
    <mergeCell ref="A56:B56"/>
    <mergeCell ref="A57:B57"/>
    <mergeCell ref="A49:B49"/>
    <mergeCell ref="A50:B50"/>
    <mergeCell ref="A40:B40"/>
    <mergeCell ref="A41:B41"/>
    <mergeCell ref="A35:B35"/>
    <mergeCell ref="A36:B36"/>
    <mergeCell ref="A31:B31"/>
    <mergeCell ref="A32:B32"/>
    <mergeCell ref="A27:B27"/>
    <mergeCell ref="A28:B28"/>
    <mergeCell ref="A29:B29"/>
    <mergeCell ref="A30:B30"/>
    <mergeCell ref="A24:B24"/>
    <mergeCell ref="A11:B11"/>
    <mergeCell ref="A25:B25"/>
    <mergeCell ref="A26:B26"/>
    <mergeCell ref="A20:E20"/>
    <mergeCell ref="A21:E21"/>
    <mergeCell ref="A18:E18"/>
    <mergeCell ref="A1:E1"/>
    <mergeCell ref="A3:E3"/>
    <mergeCell ref="A5:E5"/>
    <mergeCell ref="A7:E7"/>
  </mergeCells>
  <pageMargins left="0.70866141732283472" right="0.70866141732283472" top="0.74803149606299213" bottom="0.74803149606299213" header="0.31496062992125984" footer="0.31496062992125984"/>
  <pageSetup paperSize="9" scale="72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DAA8E-8283-4FE3-9222-0902FAF1BEEC}">
  <sheetPr>
    <pageSetUpPr fitToPage="1"/>
  </sheetPr>
  <dimension ref="A1:J17"/>
  <sheetViews>
    <sheetView zoomScaleNormal="100" workbookViewId="0">
      <selection sqref="A1:J1"/>
    </sheetView>
  </sheetViews>
  <sheetFormatPr defaultColWidth="8.88671875" defaultRowHeight="13.2" x14ac:dyDescent="0.25"/>
  <cols>
    <col min="1" max="1" width="8.88671875" style="21" customWidth="1"/>
    <col min="2" max="16384" width="8.88671875" style="21"/>
  </cols>
  <sheetData>
    <row r="1" spans="1:10" ht="13.2" customHeight="1" x14ac:dyDescent="0.25">
      <c r="A1" s="87" t="s">
        <v>516</v>
      </c>
      <c r="B1" s="87"/>
      <c r="C1" s="87"/>
      <c r="D1" s="87"/>
      <c r="E1" s="87"/>
      <c r="F1" s="87"/>
      <c r="G1" s="87"/>
      <c r="H1" s="87"/>
      <c r="I1" s="87"/>
      <c r="J1" s="87"/>
    </row>
    <row r="3" spans="1:10" x14ac:dyDescent="0.25">
      <c r="A3" s="86" t="s">
        <v>517</v>
      </c>
      <c r="B3" s="86"/>
      <c r="C3" s="86"/>
      <c r="D3" s="86"/>
      <c r="E3" s="86"/>
      <c r="F3" s="86"/>
      <c r="G3" s="86"/>
      <c r="H3" s="86"/>
      <c r="I3" s="86"/>
      <c r="J3" s="86"/>
    </row>
    <row r="5" spans="1:10" ht="89.4" customHeight="1" x14ac:dyDescent="0.25">
      <c r="A5" s="88" t="s">
        <v>523</v>
      </c>
      <c r="B5" s="88"/>
      <c r="C5" s="88"/>
      <c r="D5" s="88"/>
      <c r="E5" s="88"/>
      <c r="F5" s="88"/>
      <c r="G5" s="88"/>
      <c r="H5" s="88"/>
      <c r="I5" s="88"/>
      <c r="J5" s="88"/>
    </row>
    <row r="7" spans="1:10" x14ac:dyDescent="0.25">
      <c r="A7" s="86" t="s">
        <v>518</v>
      </c>
      <c r="B7" s="86"/>
      <c r="C7" s="86"/>
      <c r="D7" s="86"/>
      <c r="E7" s="86"/>
      <c r="F7" s="86"/>
      <c r="G7" s="86"/>
      <c r="H7" s="86"/>
      <c r="I7" s="86"/>
      <c r="J7" s="86"/>
    </row>
    <row r="9" spans="1:10" ht="33.6" customHeight="1" x14ac:dyDescent="0.25">
      <c r="A9" s="88" t="s">
        <v>588</v>
      </c>
      <c r="B9" s="88"/>
      <c r="C9" s="88"/>
      <c r="D9" s="88"/>
      <c r="E9" s="88"/>
      <c r="F9" s="88"/>
      <c r="G9" s="88"/>
      <c r="H9" s="88"/>
      <c r="I9" s="88"/>
      <c r="J9" s="88"/>
    </row>
    <row r="11" spans="1:10" x14ac:dyDescent="0.25">
      <c r="A11" s="23" t="s">
        <v>522</v>
      </c>
    </row>
    <row r="12" spans="1:10" x14ac:dyDescent="0.25">
      <c r="A12" s="23" t="s">
        <v>586</v>
      </c>
    </row>
    <row r="13" spans="1:10" x14ac:dyDescent="0.25">
      <c r="A13" s="23" t="s">
        <v>587</v>
      </c>
    </row>
    <row r="15" spans="1:10" x14ac:dyDescent="0.25">
      <c r="A15" s="86" t="s">
        <v>519</v>
      </c>
      <c r="B15" s="86"/>
      <c r="C15" s="86"/>
      <c r="D15" s="86"/>
      <c r="E15" s="86"/>
      <c r="F15" s="86"/>
      <c r="G15" s="86"/>
      <c r="H15" s="86"/>
      <c r="I15" s="86"/>
      <c r="J15" s="86"/>
    </row>
    <row r="16" spans="1:10" x14ac:dyDescent="0.25">
      <c r="A16" s="23"/>
      <c r="B16" s="23"/>
      <c r="C16" s="23"/>
      <c r="D16" s="23"/>
      <c r="E16" s="23"/>
      <c r="F16" s="23"/>
      <c r="H16" s="22" t="s">
        <v>520</v>
      </c>
      <c r="I16" s="23"/>
      <c r="J16" s="23"/>
    </row>
    <row r="17" spans="1:10" x14ac:dyDescent="0.25">
      <c r="A17" s="23"/>
      <c r="B17" s="23"/>
      <c r="C17" s="23"/>
      <c r="D17" s="23"/>
      <c r="E17" s="23"/>
      <c r="F17" s="23"/>
      <c r="H17" s="22" t="s">
        <v>521</v>
      </c>
      <c r="I17" s="23"/>
      <c r="J17" s="23"/>
    </row>
  </sheetData>
  <mergeCells count="6">
    <mergeCell ref="A15:J15"/>
    <mergeCell ref="A1:J1"/>
    <mergeCell ref="A3:J3"/>
    <mergeCell ref="A5:J5"/>
    <mergeCell ref="A7:J7"/>
    <mergeCell ref="A9:J9"/>
  </mergeCells>
  <pageMargins left="0.7" right="0.7" top="0.75" bottom="0.75" header="0.3" footer="0.3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2</vt:i4>
      </vt:variant>
    </vt:vector>
  </HeadingPairs>
  <TitlesOfParts>
    <vt:vector size="9" baseType="lpstr">
      <vt:lpstr>Izvještaj o izvršenju proračuna</vt:lpstr>
      <vt:lpstr>Prihodi i rashodi prema ekonoms</vt:lpstr>
      <vt:lpstr>Prihodi i rashodi prema izvorim</vt:lpstr>
      <vt:lpstr>Rashodi prema funkcijskoj klasi</vt:lpstr>
      <vt:lpstr>Račun financ_ek.klas.+izvori</vt:lpstr>
      <vt:lpstr>Izvršenje organiz.i program.kl.</vt:lpstr>
      <vt:lpstr>Prij.i zaklj.odredbe</vt:lpstr>
      <vt:lpstr>'Izvršenje organiz.i program.kl.'!Ispis_naslova</vt:lpstr>
      <vt:lpstr>'Prihodi i rashodi prema ekonoms'!Ispis_naslova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Sara Klarić</cp:lastModifiedBy>
  <cp:lastPrinted>2026-06-19T09:32:12Z</cp:lastPrinted>
  <dcterms:created xsi:type="dcterms:W3CDTF">2026-05-08T12:37:34Z</dcterms:created>
  <dcterms:modified xsi:type="dcterms:W3CDTF">2026-06-23T08:06:29Z</dcterms:modified>
</cp:coreProperties>
</file>